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Introductory Microcycle" state="visible" r:id="rId3"/>
    <sheet sheetId="2" name="Copy of Introductory Microcycle" state="visible" r:id="rId4"/>
    <sheet sheetId="3" name="Base Mesocycle" state="visible" r:id="rId5"/>
    <sheet sheetId="4" name="Copy of Introductory Microcyc_0" state="visible" r:id="rId6"/>
    <sheet sheetId="5" name="Switching" state="visible" r:id="rId7"/>
    <sheet sheetId="6" name="Intense Mesocycle" state="visible" r:id="rId8"/>
    <sheet sheetId="7" name="ReadMe" state="hidden" r:id="rId9"/>
  </sheets>
  <definedNames>
    <definedName name="NamedRange2" localSheetId="1">'Copy of Introductory Microcycle'!$A$7:$F$9</definedName>
    <definedName name="NamedRange1">'Introductory Microcycle'!$A$1:$I$6</definedName>
    <definedName name="NamedRange2" localSheetId="3">'Copy of Introductory Microcyc_0'!$A$7:$F$9</definedName>
    <definedName name="NamedRange7">'Base Mesocycle'!$A$1:$J$4</definedName>
    <definedName name="NamedRange1" localSheetId="1">'Copy of Introductory Microcycle'!$A$1:$I$6</definedName>
    <definedName name="NamedRange1" localSheetId="3">'Copy of Introductory Microcyc_0'!$A$1:$I$6</definedName>
    <definedName name="NamedRange6">'Introductory Microcycle'!$A$7:$F$9</definedName>
    <definedName name="NamedRange19">'Intense Mesocycle'!$I$5:$I$6</definedName>
    <definedName name="protect">'Introductory Microcycle'!$A$9:$I$25</definedName>
    <definedName name="NamedRange18">'Intense Mesocycle'!$A$7:$I$40</definedName>
    <definedName name="NamedRange11">'Base Mesocycle'!$A$21:$K$21</definedName>
    <definedName name="NamedRange17">'Intense Mesocycle'!$A$5:$F$6</definedName>
    <definedName name="NamedRange10">'Base Mesocycle'!$I$5:$K$6</definedName>
    <definedName name="NamedRange16">'Intense Mesocycle'!$A$1:$I$4</definedName>
    <definedName name="NamedRange6" localSheetId="1">'Copy of Introductory Microcycle'!$A$7:$F$9</definedName>
    <definedName name="NamedRange5">'Base Mesocycle'!$A$1:$K$4</definedName>
    <definedName name="NamedRange6" localSheetId="3">'Copy of Introductory Microcyc_0'!$A$7:$F$9</definedName>
    <definedName name="NamedRange15">Switching!$I$5:$I$8</definedName>
    <definedName name="NamedRange4">'Base Mesocycle'!$A$7:$K$20</definedName>
    <definedName name="NamedRange14">Switching!$A$5:$F$8</definedName>
    <definedName name="NamedRange3">'Introductory Microcycle'!$I$6:$I$9</definedName>
    <definedName name="NamedRange9">'Base Mesocycle'!$A$5:$F$6</definedName>
    <definedName name="NamedRange13">Switching!$A$1:$I$4</definedName>
    <definedName name="NamedRange3" localSheetId="1">'Copy of Introductory Microcycle'!$I$6:$I$9</definedName>
    <definedName name="NamedRange2">'Introductory Microcycle'!$A$7:$F$9</definedName>
    <definedName name="NamedRange3" localSheetId="3">'Copy of Introductory Microcyc_0'!$I$6:$I$9</definedName>
    <definedName name="protect" localSheetId="3">'Copy of Introductory Microcyc_0'!$A$9:$I$25</definedName>
    <definedName name="NamedRange8">'Base Mesocycle'!$K$1:$K$4</definedName>
    <definedName name="protect" localSheetId="1">'Copy of Introductory Microcycle'!$A$9:$I$25</definedName>
    <definedName name="NamedRange12">Switching!$A$9:$I$24</definedName>
  </definedNames>
  <calcPr/>
</workbook>
</file>

<file path=xl/sharedStrings.xml><?xml version="1.0" encoding="utf-8"?>
<sst xmlns="http://schemas.openxmlformats.org/spreadsheetml/2006/main" count="180" uniqueCount="48">
  <si>
    <t>Smolov Introductory Microcycle</t>
  </si>
  <si>
    <t>Using Pounds - Click to Change</t>
  </si>
  <si>
    <t>Enter Current Squat 1RM</t>
  </si>
  <si>
    <t>Enter Start Date (yyyy/mm/dd)</t>
  </si>
  <si>
    <t>3x8</t>
  </si>
  <si>
    <t>4x5</t>
  </si>
  <si>
    <t>5x</t>
  </si>
  <si>
    <t>3x</t>
  </si>
  <si>
    <t>2x2</t>
  </si>
  <si>
    <t>1x</t>
  </si>
  <si>
    <t>Lunges</t>
  </si>
  <si>
    <t>Bulgarian Lunges</t>
  </si>
  <si>
    <t>Use the lunges to stretch your thighs</t>
  </si>
  <si>
    <t>3x8 is 3 sets of 8 reps</t>
  </si>
  <si>
    <t>5x is 1 set of 5 reps</t>
  </si>
  <si>
    <t>Smolov Base Microcycle</t>
  </si>
  <si>
    <t>Current Squat 1RM</t>
  </si>
  <si>
    <t>Start Date</t>
  </si>
  <si>
    <t>4x9</t>
  </si>
  <si>
    <t>5x7</t>
  </si>
  <si>
    <t>7x5</t>
  </si>
  <si>
    <t>10x3</t>
  </si>
  <si>
    <t>Smolov Switching Microcycle</t>
  </si>
  <si>
    <t>New 1RM Squat from Base Mesocycle</t>
  </si>
  <si>
    <t>Enter Current Power Clean 1RM</t>
  </si>
  <si>
    <t>Enter Current Box Squat 1RM</t>
  </si>
  <si>
    <t>"The motto of the switching program is speed, and speed again.” S. Y. Smolov</t>
  </si>
  <si>
    <t>Squat Negative</t>
  </si>
  <si>
    <t>Power Clean</t>
  </si>
  <si>
    <t> Box Squat </t>
  </si>
  <si>
    <t>8x3</t>
  </si>
  <si>
    <t>12x2</t>
  </si>
  <si>
    <t>Smolov Intense Microcycle</t>
  </si>
  <si>
    <t>4x</t>
  </si>
  <si>
    <t>3x4</t>
  </si>
  <si>
    <t>5x4</t>
  </si>
  <si>
    <t>2x5</t>
  </si>
  <si>
    <t>3x3</t>
  </si>
  <si>
    <t>2x4</t>
  </si>
  <si>
    <t>5x5</t>
  </si>
  <si>
    <t>2x3</t>
  </si>
  <si>
    <t>4x3</t>
  </si>
  <si>
    <t>4x4</t>
  </si>
  <si>
    <t>Sheets are protected to prevent accedental changes.</t>
  </si>
  <si>
    <t>To unprotect in Excel:</t>
  </si>
  <si>
    <t>Tools&gt;Protection&gt;Unprotect Sheet</t>
  </si>
  <si>
    <t>in Calc (OpenOffice):</t>
  </si>
  <si>
    <t>Tools&gt;Protect Document&gt;Sheet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</si>
</sst>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8">
    <numFmt numFmtId="164" formatCode="d-mmm-yyyy;@"/>
    <numFmt numFmtId="165" formatCode="m/d/yyyy;@"/>
    <numFmt numFmtId="166" formatCode="d-mmm-yyyy;@"/>
    <numFmt numFmtId="167" formatCode="d-mmm-yyyy;@"/>
    <numFmt numFmtId="168" formatCode="m/d/yyyy;@"/>
    <numFmt numFmtId="169" formatCode="d-mmm-yyyy;@"/>
    <numFmt numFmtId="170" formatCode="m/d/yyyy;@"/>
    <numFmt numFmtId="171" formatCode="d-mmm-yyyy;@"/>
    <numFmt numFmtId="172" formatCode="d-mmm-yyyy;@"/>
    <numFmt numFmtId="173" formatCode="d-mmm-yyyy;@"/>
    <numFmt numFmtId="174" formatCode="d-mmm-yyyy;@"/>
    <numFmt numFmtId="175" formatCode="m/d/yyyy;@"/>
    <numFmt numFmtId="176" formatCode="m/d/yyyy;@"/>
    <numFmt numFmtId="177" formatCode="d-mmm-yyyy;@"/>
    <numFmt numFmtId="178" formatCode="d-mmm-yyyy;@"/>
    <numFmt numFmtId="179" formatCode="m/d/yyyy;@"/>
    <numFmt numFmtId="180" formatCode="d-mmm-yyyy;@"/>
    <numFmt numFmtId="181" formatCode="d-mmm-yyyy;@"/>
  </numFmts>
  <fonts count="10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/>
      <sz val="10.0"/>
      <color rgb="FF0000FF"/>
      <name val="Arial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FFFFFF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FFFFFF"/>
      <name val="Verdana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FFFFFF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/>
      <sz val="10.0"/>
      <color rgb="FF0000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/>
      <sz val="10.0"/>
      <color rgb="FF0000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4.0"/>
      <color rgb="FFFFFFFF"/>
      <name val="Trebuchet MS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Verdana"/>
    </font>
  </fonts>
  <fills count="17">
    <fill>
      <patternFill patternType="none"/>
    </fill>
    <fill>
      <patternFill patternType="gray125">
        <bgColor rgb="FFFFFFFF"/>
      </patternFill>
    </fill>
    <fill>
      <patternFill patternType="solid">
        <fgColor rgb="FFE3EDE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3EDE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3EDE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3EDE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3EDE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</fills>
  <borders count="84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medium">
        <color rgb="FF808080"/>
      </bottom>
      <diagonal/>
    </border>
    <border>
      <left/>
      <right style="thin">
        <color rgb="FFC0C0C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medium">
        <color rgb="FF808080"/>
      </left>
      <right/>
      <top style="thin">
        <color rgb="FFC0C0C0"/>
      </top>
      <bottom style="medium">
        <color rgb="FF808080"/>
      </bottom>
      <diagonal/>
    </border>
    <border>
      <left/>
      <right style="thin">
        <color rgb="FF808080"/>
      </right>
      <top style="medium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C0C0C0"/>
      </bottom>
      <diagonal/>
    </border>
    <border>
      <left style="medium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C0C0C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rgb="FF808080"/>
      </left>
      <right style="thin">
        <color rgb="FFC0C0C0"/>
      </right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thin">
        <color rgb="FFC0C0C0"/>
      </top>
      <bottom style="medium">
        <color rgb="FF808080"/>
      </bottom>
      <diagonal/>
    </border>
    <border>
      <left style="thin">
        <color rgb="FFC0C0C0"/>
      </left>
      <right/>
      <top/>
      <bottom/>
      <diagonal/>
    </border>
    <border>
      <left style="thin">
        <color rgb="FF808080"/>
      </left>
      <right/>
      <top style="thin">
        <color rgb="FFC0C0C0"/>
      </top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/>
      <top style="thin">
        <color rgb="FFC0C0C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C0C0C0"/>
      </right>
      <top style="thin">
        <color rgb="FFC0C0C0"/>
      </top>
      <bottom style="medium">
        <color rgb="FF808080"/>
      </bottom>
      <diagonal/>
    </border>
    <border>
      <left/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808080"/>
      </right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 style="thin">
        <color rgb="FFC0C0C0"/>
      </left>
      <right style="medium">
        <color rgb="FF808080"/>
      </right>
      <top style="thin">
        <color rgb="FFC0C0C0"/>
      </top>
      <bottom style="medium">
        <color rgb="FF808080"/>
      </bottom>
      <diagonal/>
    </border>
    <border>
      <left/>
      <right style="thin">
        <color rgb="FFC0C0C0"/>
      </right>
      <top/>
      <bottom/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 style="medium">
        <color rgb="FF808080"/>
      </top>
      <bottom style="thin">
        <color rgb="FFC0C0C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n">
        <color rgb="FFC0C0C0"/>
      </left>
      <right style="medium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C0C0C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thin">
        <color rgb="FFC0C0C0"/>
      </top>
      <bottom/>
      <diagonal/>
    </border>
    <border>
      <left/>
      <right style="medium">
        <color rgb="FF80808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C0C0C0"/>
      </left>
      <right style="medium">
        <color rgb="FF808080"/>
      </right>
      <top style="thin">
        <color rgb="FFC0C0C0"/>
      </top>
      <bottom style="medium">
        <color rgb="FF808080"/>
      </bottom>
      <diagonal/>
    </border>
    <border>
      <left/>
      <right/>
      <top/>
      <bottom style="thin">
        <color rgb="FFC0C0C0"/>
      </bottom>
      <diagonal/>
    </border>
    <border>
      <left/>
      <right style="medium">
        <color rgb="FF808080"/>
      </right>
      <top style="medium">
        <color rgb="FF80808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medium">
        <color rgb="FF808080"/>
      </left>
      <right/>
      <top style="medium">
        <color rgb="FF808080"/>
      </top>
      <bottom style="thin">
        <color rgb="FFC0C0C0"/>
      </bottom>
      <diagonal/>
    </border>
  </borders>
  <cellStyleXfs count="1">
    <xf fillId="0" numFmtId="0" borderId="0" fontId="0"/>
  </cellStyleXfs>
  <cellXfs count="102">
    <xf applyAlignment="1" fillId="0" xfId="0" numFmtId="0" borderId="0" fontId="0">
      <alignment vertical="bottom" horizontal="general" wrapText="1"/>
    </xf>
    <xf applyBorder="1" applyAlignment="1" fillId="2" xfId="0" numFmtId="0" borderId="1" applyFont="1" fontId="1" applyFill="1">
      <alignment vertical="center" horizontal="center"/>
    </xf>
    <xf applyBorder="1" applyAlignment="1" fillId="0" xfId="0" numFmtId="0" borderId="2" applyFont="1" fontId="2">
      <alignment vertical="center" horizontal="center"/>
    </xf>
    <xf fillId="0" xfId="0" numFmtId="0" borderId="0" applyFont="1" fontId="3"/>
    <xf fillId="0" xfId="0" numFmtId="0" borderId="0" applyFont="1" fontId="4"/>
    <xf applyBorder="1" fillId="0" xfId="0" numFmtId="0" borderId="3" applyFont="1" fontId="5"/>
    <xf applyBorder="1" applyAlignment="1" fillId="3" xfId="0" numFmtId="164" borderId="4" applyFont="1" fontId="6" applyNumberFormat="1" applyFill="1">
      <alignment vertical="center" horizontal="center"/>
    </xf>
    <xf applyAlignment="1" fillId="0" xfId="0" numFmtId="0" borderId="0" applyFont="1" fontId="7">
      <alignment vertical="center" horizontal="right"/>
    </xf>
    <xf fillId="0" xfId="0" numFmtId="165" borderId="0" applyFont="1" fontId="8" applyNumberFormat="1"/>
    <xf applyBorder="1" applyAlignment="1" fillId="0" xfId="0" numFmtId="0" borderId="5" applyFont="1" fontId="9">
      <alignment vertical="center" horizontal="center"/>
    </xf>
    <xf applyBorder="1" fillId="0" xfId="0" numFmtId="0" borderId="6" applyFont="1" fontId="10"/>
    <xf applyBorder="1" fillId="0" xfId="0" numFmtId="0" borderId="7" applyFont="1" fontId="11"/>
    <xf applyBorder="1" fillId="0" xfId="0" numFmtId="0" borderId="8" applyFont="1" fontId="12"/>
    <xf applyBorder="1" fillId="0" xfId="0" numFmtId="0" borderId="9" applyFont="1" fontId="13"/>
    <xf fillId="0" xfId="0" numFmtId="0" borderId="0" applyFont="1" fontId="14"/>
    <xf applyBorder="1" applyAlignment="1" fillId="0" xfId="0" numFmtId="0" borderId="10" applyFont="1" fontId="15">
      <alignment vertical="center" horizontal="center"/>
    </xf>
    <xf applyBorder="1" applyAlignment="1" fillId="4" xfId="0" numFmtId="166" borderId="11" applyFont="1" fontId="16" applyNumberFormat="1" applyFill="1">
      <alignment vertical="center" horizontal="center"/>
    </xf>
    <xf applyBorder="1" applyAlignment="1" fillId="0" xfId="0" numFmtId="0" borderId="12" applyFont="1" fontId="17">
      <alignment vertical="center" horizontal="center"/>
    </xf>
    <xf applyBorder="1" applyAlignment="1" fillId="0" xfId="0" numFmtId="0" borderId="13" applyFont="1" fontId="18">
      <alignment vertical="center" horizontal="center"/>
    </xf>
    <xf applyBorder="1" applyAlignment="1" fillId="0" xfId="0" numFmtId="0" borderId="14" applyFont="1" fontId="19">
      <alignment vertical="center" horizontal="center"/>
    </xf>
    <xf applyAlignment="1" fillId="0" xfId="0" numFmtId="0" borderId="0" applyFont="1" fontId="20">
      <alignment vertical="bottom" horizontal="center"/>
    </xf>
    <xf applyBorder="1" applyAlignment="1" fillId="5" xfId="0" numFmtId="167" borderId="15" applyFont="1" fontId="21" applyNumberFormat="1" applyFill="1">
      <alignment vertical="center" horizontal="center"/>
    </xf>
    <xf fillId="0" xfId="0" numFmtId="168" borderId="0" applyFont="1" fontId="22" applyNumberFormat="1"/>
    <xf applyBorder="1" applyAlignment="1" fillId="6" xfId="0" numFmtId="169" borderId="16" applyFont="1" fontId="23" applyNumberFormat="1" applyFill="1">
      <alignment vertical="center" horizontal="center"/>
    </xf>
    <xf applyBorder="1" applyAlignment="1" fillId="0" xfId="0" numFmtId="0" borderId="17" applyFont="1" fontId="24">
      <alignment vertical="center" horizontal="center"/>
    </xf>
    <xf applyBorder="1" applyAlignment="1" fillId="0" xfId="0" numFmtId="0" borderId="18" applyFont="1" fontId="25">
      <alignment vertical="center" horizontal="center"/>
    </xf>
    <xf applyBorder="1" applyAlignment="1" fillId="0" xfId="0" numFmtId="170" borderId="19" applyFont="1" fontId="26" applyNumberFormat="1">
      <alignment vertical="center" horizontal="center"/>
    </xf>
    <xf applyBorder="1" applyAlignment="1" fillId="0" xfId="0" numFmtId="171" borderId="20" applyFont="1" fontId="27" applyNumberFormat="1">
      <alignment vertical="center" horizontal="center"/>
    </xf>
    <xf applyBorder="1" fillId="0" xfId="0" numFmtId="0" borderId="21" applyFont="1" fontId="28"/>
    <xf applyBorder="1" applyAlignment="1" fillId="0" xfId="0" numFmtId="172" borderId="22" applyFont="1" fontId="29" applyNumberFormat="1">
      <alignment vertical="center" horizontal="center"/>
    </xf>
    <xf applyBorder="1" applyAlignment="1" fillId="7" xfId="0" numFmtId="173" borderId="23" applyFont="1" fontId="30" applyNumberFormat="1" applyFill="1">
      <alignment vertical="center" horizontal="center"/>
    </xf>
    <xf applyAlignment="1" fillId="0" xfId="0" numFmtId="0" borderId="0" applyFont="1" fontId="31">
      <alignment vertical="center" horizontal="left"/>
    </xf>
    <xf fillId="0" xfId="0" numFmtId="0" borderId="0" applyFont="1" fontId="32"/>
    <xf applyBorder="1" fillId="0" xfId="0" numFmtId="0" borderId="24" applyFont="1" fontId="33"/>
    <xf applyBorder="1" applyAlignment="1" fillId="8" xfId="0" numFmtId="0" borderId="25" applyFont="1" fontId="34" applyFill="1">
      <alignment vertical="center" horizontal="center"/>
    </xf>
    <xf applyBorder="1" applyAlignment="1" fillId="0" xfId="0" numFmtId="0" borderId="26" applyFont="1" fontId="35">
      <alignment vertical="center" horizontal="center"/>
    </xf>
    <xf applyBorder="1" applyAlignment="1" fillId="9" xfId="0" numFmtId="174" borderId="27" applyFont="1" fontId="36" applyNumberFormat="1" applyFill="1">
      <alignment vertical="center" horizontal="center"/>
    </xf>
    <xf applyBorder="1" applyAlignment="1" fillId="0" xfId="0" numFmtId="0" borderId="28" applyFont="1" fontId="37">
      <alignment vertical="center" horizontal="center"/>
    </xf>
    <xf applyBorder="1" applyAlignment="1" fillId="0" xfId="0" numFmtId="0" borderId="29" applyFont="1" fontId="38">
      <alignment vertical="center" horizontal="center"/>
    </xf>
    <xf applyBorder="1" applyAlignment="1" fillId="0" xfId="0" numFmtId="0" borderId="30" applyFont="1" fontId="39">
      <alignment vertical="center" horizontal="center"/>
    </xf>
    <xf applyBorder="1" fillId="0" xfId="0" numFmtId="0" borderId="31" applyFont="1" fontId="40"/>
    <xf applyBorder="1" applyAlignment="1" fillId="0" xfId="0" numFmtId="0" borderId="32" applyFont="1" fontId="41">
      <alignment vertical="center" horizontal="center"/>
    </xf>
    <xf applyBorder="1" applyAlignment="1" fillId="0" xfId="0" numFmtId="0" borderId="33" applyFont="1" fontId="42">
      <alignment vertical="center" horizontal="center"/>
    </xf>
    <xf applyBorder="1" applyAlignment="1" fillId="0" xfId="0" numFmtId="0" borderId="34" applyFont="1" fontId="43">
      <alignment vertical="top" horizontal="center"/>
    </xf>
    <xf applyBorder="1" applyAlignment="1" fillId="10" xfId="0" numFmtId="0" borderId="35" applyFont="1" fontId="44" applyFill="1">
      <alignment vertical="center" horizontal="center"/>
    </xf>
    <xf applyAlignment="1" fillId="0" xfId="0" numFmtId="0" borderId="0" applyFont="1" fontId="45">
      <alignment vertical="center" horizontal="left"/>
    </xf>
    <xf applyBorder="1" applyAlignment="1" fillId="11" xfId="0" numFmtId="0" borderId="36" applyFont="1" fontId="46" applyFill="1">
      <alignment vertical="top" horizontal="center"/>
    </xf>
    <xf applyAlignment="1" fillId="0" xfId="0" numFmtId="0" borderId="0" applyFont="1" fontId="47">
      <alignment vertical="center" horizontal="center"/>
    </xf>
    <xf applyBorder="1" applyAlignment="1" fillId="0" xfId="0" numFmtId="0" borderId="37" applyFont="1" fontId="48">
      <alignment vertical="center" horizontal="center"/>
    </xf>
    <xf applyBorder="1" applyAlignment="1" fillId="0" xfId="0" numFmtId="0" borderId="38" applyFont="1" fontId="49">
      <alignment vertical="center" horizontal="center"/>
    </xf>
    <xf applyAlignment="1" fillId="0" xfId="0" numFmtId="0" borderId="0" applyFont="1" fontId="50">
      <alignment vertical="center" horizontal="right"/>
    </xf>
    <xf fillId="0" xfId="0" numFmtId="0" borderId="0" applyFont="1" fontId="51"/>
    <xf applyBorder="1" applyAlignment="1" fillId="0" xfId="0" numFmtId="0" borderId="39" applyFont="1" fontId="52">
      <alignment vertical="center" horizontal="center"/>
    </xf>
    <xf applyBorder="1" applyAlignment="1" fillId="0" xfId="0" numFmtId="0" borderId="40" applyFont="1" fontId="53">
      <alignment vertical="center" horizontal="center"/>
    </xf>
    <xf applyBorder="1" applyAlignment="1" fillId="0" xfId="0" numFmtId="0" borderId="41" applyFont="1" fontId="54">
      <alignment vertical="center" horizontal="center"/>
    </xf>
    <xf applyBorder="1" applyAlignment="1" fillId="0" xfId="0" numFmtId="0" borderId="42" applyFont="1" fontId="55">
      <alignment vertical="center" horizontal="center"/>
    </xf>
    <xf applyBorder="1" applyAlignment="1" fillId="0" xfId="0" numFmtId="0" borderId="43" applyFont="1" fontId="56">
      <alignment vertical="center" horizontal="center"/>
    </xf>
    <xf applyBorder="1" applyAlignment="1" fillId="0" xfId="0" numFmtId="175" borderId="44" applyFont="1" fontId="57" applyNumberFormat="1">
      <alignment vertical="center" horizontal="center"/>
    </xf>
    <xf applyAlignment="1" fillId="0" xfId="0" numFmtId="0" borderId="0" applyFont="1" fontId="58">
      <alignment vertical="center" horizontal="general"/>
    </xf>
    <xf applyBorder="1" applyAlignment="1" fillId="0" xfId="0" numFmtId="0" borderId="45" applyFont="1" fontId="59">
      <alignment vertical="center" horizontal="center"/>
    </xf>
    <xf applyBorder="1" applyAlignment="1" fillId="0" xfId="0" numFmtId="0" borderId="46" applyFont="1" fontId="60">
      <alignment vertical="center" horizontal="center"/>
    </xf>
    <xf applyBorder="1" applyAlignment="1" fillId="0" xfId="0" numFmtId="0" borderId="47" applyFont="1" fontId="61">
      <alignment vertical="center" horizontal="center"/>
    </xf>
    <xf applyBorder="1" applyAlignment="1" fillId="0" xfId="0" numFmtId="0" borderId="48" applyFont="1" fontId="62">
      <alignment vertical="center" horizontal="center"/>
    </xf>
    <xf applyBorder="1" applyAlignment="1" fillId="0" xfId="0" numFmtId="0" borderId="49" applyFont="1" fontId="63">
      <alignment vertical="center" horizontal="center"/>
    </xf>
    <xf applyBorder="1" applyAlignment="1" fillId="12" xfId="0" numFmtId="0" borderId="50" applyFont="1" fontId="64" applyFill="1">
      <alignment vertical="center" horizontal="center"/>
    </xf>
    <xf applyAlignment="1" fillId="0" xfId="0" numFmtId="0" borderId="0" applyFont="1" fontId="65">
      <alignment vertical="center" horizontal="general"/>
    </xf>
    <xf applyBorder="1" applyAlignment="1" fillId="0" xfId="0" numFmtId="0" borderId="51" applyFont="1" fontId="66">
      <alignment vertical="center" horizontal="center"/>
    </xf>
    <xf applyBorder="1" applyAlignment="1" fillId="0" xfId="0" numFmtId="176" borderId="52" applyFont="1" fontId="67" applyNumberFormat="1">
      <alignment vertical="center" horizontal="center"/>
    </xf>
    <xf applyBorder="1" applyAlignment="1" fillId="0" xfId="0" numFmtId="0" borderId="53" applyFont="1" fontId="68">
      <alignment vertical="center" horizontal="center"/>
    </xf>
    <xf fillId="0" xfId="0" numFmtId="0" borderId="0" applyFont="1" fontId="69"/>
    <xf applyBorder="1" applyAlignment="1" fillId="0" xfId="0" numFmtId="0" borderId="54" applyFont="1" fontId="70">
      <alignment vertical="center" horizontal="center"/>
    </xf>
    <xf applyAlignment="1" fillId="0" xfId="0" numFmtId="0" borderId="0" applyFont="1" fontId="71">
      <alignment vertical="bottom" horizontal="right"/>
    </xf>
    <xf applyBorder="1" applyAlignment="1" fillId="0" xfId="0" numFmtId="0" borderId="55" applyFont="1" fontId="72">
      <alignment vertical="center" horizontal="center"/>
    </xf>
    <xf applyBorder="1" applyAlignment="1" fillId="0" xfId="0" numFmtId="0" borderId="56" applyFont="1" fontId="73">
      <alignment vertical="center" horizontal="general"/>
    </xf>
    <xf applyBorder="1" fillId="0" xfId="0" numFmtId="0" borderId="57" applyFont="1" fontId="74"/>
    <xf applyBorder="1" applyAlignment="1" fillId="0" xfId="0" numFmtId="0" borderId="58" applyFont="1" fontId="75">
      <alignment vertical="center" horizontal="center"/>
    </xf>
    <xf applyBorder="1" applyAlignment="1" fillId="0" xfId="0" numFmtId="0" borderId="59" applyFont="1" fontId="76">
      <alignment vertical="center" horizontal="center"/>
    </xf>
    <xf applyBorder="1" applyAlignment="1" fillId="0" xfId="0" numFmtId="0" borderId="60" applyFont="1" fontId="77">
      <alignment vertical="center" horizontal="center"/>
    </xf>
    <xf applyBorder="1" applyAlignment="1" fillId="13" xfId="0" numFmtId="177" borderId="61" applyFont="1" fontId="78" applyNumberFormat="1" applyFill="1">
      <alignment vertical="center" horizontal="center"/>
    </xf>
    <xf applyBorder="1" fillId="0" xfId="0" numFmtId="0" borderId="62" applyFont="1" fontId="79"/>
    <xf applyBorder="1" applyAlignment="1" fillId="0" xfId="0" numFmtId="0" borderId="63" applyFont="1" fontId="80">
      <alignment vertical="center" horizontal="center"/>
    </xf>
    <xf applyBorder="1" applyAlignment="1" fillId="14" xfId="0" numFmtId="178" borderId="64" applyFont="1" fontId="81" applyNumberFormat="1" applyFill="1">
      <alignment vertical="center" horizontal="center"/>
    </xf>
    <xf applyBorder="1" fillId="0" xfId="0" numFmtId="0" borderId="65" applyFont="1" fontId="82"/>
    <xf applyBorder="1" applyAlignment="1" fillId="0" xfId="0" numFmtId="0" borderId="66" applyFont="1" fontId="83">
      <alignment vertical="center" horizontal="center"/>
    </xf>
    <xf applyBorder="1" applyAlignment="1" fillId="0" xfId="0" numFmtId="0" borderId="67" applyFont="1" fontId="84">
      <alignment vertical="center" horizontal="center"/>
    </xf>
    <xf applyBorder="1" applyAlignment="1" fillId="0" xfId="0" numFmtId="0" borderId="68" applyFont="1" fontId="85">
      <alignment vertical="center" horizontal="center"/>
    </xf>
    <xf applyBorder="1" applyAlignment="1" fillId="0" xfId="0" numFmtId="0" borderId="69" applyFont="1" fontId="86">
      <alignment vertical="center" horizontal="center"/>
    </xf>
    <xf applyBorder="1" applyAlignment="1" fillId="0" xfId="0" numFmtId="0" borderId="70" applyFont="1" fontId="87">
      <alignment vertical="center" horizontal="center"/>
    </xf>
    <xf applyBorder="1" applyAlignment="1" fillId="0" xfId="0" numFmtId="179" borderId="71" applyFont="1" fontId="88" applyNumberFormat="1">
      <alignment vertical="center" horizontal="center"/>
    </xf>
    <xf applyBorder="1" applyAlignment="1" fillId="0" xfId="0" numFmtId="0" borderId="72" applyFont="1" fontId="89">
      <alignment vertical="center" horizontal="center"/>
    </xf>
    <xf applyBorder="1" applyAlignment="1" fillId="0" xfId="0" numFmtId="0" borderId="73" applyFont="1" fontId="90">
      <alignment vertical="center" horizontal="center"/>
    </xf>
    <xf applyAlignment="1" fillId="0" xfId="0" numFmtId="0" borderId="0" applyFont="1" fontId="91">
      <alignment vertical="center" horizontal="left"/>
    </xf>
    <xf applyBorder="1" applyAlignment="1" fillId="0" xfId="0" numFmtId="0" borderId="74" applyFont="1" fontId="92">
      <alignment vertical="center" horizontal="center"/>
    </xf>
    <xf applyBorder="1" fillId="0" xfId="0" numFmtId="0" borderId="75" applyFont="1" fontId="93"/>
    <xf applyBorder="1" applyAlignment="1" fillId="0" xfId="0" numFmtId="0" borderId="76" applyFont="1" fontId="94">
      <alignment vertical="center" horizontal="general"/>
    </xf>
    <xf applyBorder="1" applyAlignment="1" fillId="0" xfId="0" numFmtId="0" borderId="77" applyFont="1" fontId="95">
      <alignment vertical="center" horizontal="center"/>
    </xf>
    <xf applyBorder="1" applyAlignment="1" fillId="0" xfId="0" numFmtId="0" borderId="78" applyFont="1" fontId="96">
      <alignment vertical="center" horizontal="center"/>
    </xf>
    <xf applyBorder="1" fillId="0" xfId="0" numFmtId="0" borderId="79" applyFont="1" fontId="97"/>
    <xf applyBorder="1" applyAlignment="1" fillId="15" xfId="0" numFmtId="180" borderId="80" applyFont="1" fontId="98" applyNumberFormat="1" applyFill="1">
      <alignment vertical="center" horizontal="center"/>
    </xf>
    <xf applyBorder="1" applyAlignment="1" fillId="0" xfId="0" numFmtId="0" borderId="81" applyFont="1" fontId="99">
      <alignment vertical="center" horizontal="right"/>
    </xf>
    <xf applyBorder="1" applyAlignment="1" fillId="0" xfId="0" numFmtId="0" borderId="82" applyFont="1" fontId="100">
      <alignment vertical="center" horizontal="center"/>
    </xf>
    <xf applyBorder="1" applyAlignment="1" fillId="16" xfId="0" numFmtId="181" borderId="83" applyFont="1" fontId="101" applyNumberFormat="1" applyFill="1">
      <alignment vertical="center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8.0" defaultRowHeight="12.75"/>
  <cols>
    <col min="1" customWidth="1" max="1" style="51" width="5.71"/>
    <col min="2" customWidth="1" max="2" style="51" width="3.86"/>
    <col min="3" customWidth="1" max="9" style="51" width="9.29"/>
  </cols>
  <sheetData>
    <row r="1">
      <c s="51" r="A1"/>
      <c s="51" r="B1"/>
      <c s="51" r="C1"/>
      <c s="51" r="D1"/>
      <c s="51" r="E1"/>
      <c s="51" r="F1"/>
      <c s="51" r="G1"/>
      <c s="51" r="H1"/>
      <c s="51" r="I1"/>
    </row>
    <row customHeight="1" r="2" ht="18.0">
      <c s="51" r="A2"/>
      <c t="s" s="32" r="B2">
        <v>0</v>
      </c>
      <c s="32" r="C2"/>
      <c s="32" r="D2"/>
      <c s="32" r="E2"/>
      <c s="32" r="F2"/>
      <c s="32" r="G2"/>
      <c s="7" r="H2"/>
      <c s="50" r="I2"/>
    </row>
    <row customHeight="1" r="3" ht="24.0">
      <c s="51" r="A3"/>
      <c s="31" r="B3"/>
      <c t="str" s="91" r="C3">
        <f>HYPERLINK("http://stronglifts.com/how-to-add-100-pounds-to-your-squat-smolov/","More info at stronglifts.com")</f>
        <v>More info at stronglifts.com</v>
      </c>
      <c s="91" r="D3"/>
      <c s="91" r="E3"/>
      <c s="91" r="F3"/>
      <c s="31" r="G3"/>
      <c s="31" r="H3"/>
      <c s="31" r="I3"/>
    </row>
    <row r="4">
      <c s="51" r="A4"/>
      <c s="51" r="B4"/>
      <c s="97" r="C4"/>
      <c s="97" r="D4"/>
      <c s="97" r="E4"/>
      <c s="97" r="F4"/>
      <c s="97" r="G4"/>
      <c s="97" r="H4"/>
      <c s="51" r="I4"/>
    </row>
    <row customHeight="1" r="5" ht="18.0">
      <c s="51" r="A5"/>
      <c s="11" r="B5"/>
      <c t="s" s="64" r="C5">
        <v>1</v>
      </c>
      <c s="64" r="D5"/>
      <c s="64" r="E5"/>
      <c s="64" r="F5"/>
      <c s="64" r="G5"/>
      <c s="64" r="H5"/>
      <c s="40" r="I5"/>
    </row>
    <row r="6">
      <c s="51" r="A6"/>
      <c s="51" r="B6"/>
      <c s="82" r="C6"/>
      <c s="82" r="D6"/>
      <c s="82" r="E6"/>
      <c s="82" r="F6"/>
      <c s="13" r="G6">
        <f>IF(ISERROR(SEARCH("p",C5)),2.5,5)</f>
        <v>5</v>
      </c>
      <c s="28" r="H6"/>
      <c s="51" r="I6"/>
    </row>
    <row customHeight="1" r="7" ht="18.0">
      <c s="51" r="A7"/>
      <c s="51" r="B7"/>
      <c t="s" s="65" r="C7">
        <v>2</v>
      </c>
      <c s="65" r="D7"/>
      <c s="65" r="E7"/>
      <c s="73" r="F7"/>
      <c s="64" r="G7">
        <v>310</v>
      </c>
      <c s="64" r="H7"/>
      <c s="40" r="I7"/>
    </row>
    <row customHeight="1" r="8" ht="18.0">
      <c s="51" r="A8"/>
      <c s="51" r="B8"/>
      <c t="s" s="73" r="C8">
        <v>3</v>
      </c>
      <c s="73" r="D8"/>
      <c s="73" r="E8"/>
      <c s="73" r="F8"/>
      <c s="81" r="G8">
        <v>41694</v>
      </c>
      <c s="81" r="H8"/>
      <c s="40" r="I8"/>
    </row>
    <row customHeight="1" r="9" ht="18.0">
      <c s="51" r="A9"/>
      <c s="33" r="B9"/>
      <c s="33" r="C9"/>
      <c s="33" r="D9"/>
      <c s="33" r="E9"/>
      <c s="33" r="F9"/>
      <c s="10" r="G9"/>
      <c s="10" r="H9"/>
      <c s="51" r="I9"/>
    </row>
    <row customHeight="1" r="10" ht="18.0">
      <c s="51" r="A10"/>
      <c s="46" r="B10">
        <v>1</v>
      </c>
      <c s="36" r="C10">
        <f>G8</f>
        <v>41694</v>
      </c>
      <c s="16" r="D10"/>
      <c s="6" r="E10">
        <f>C10+1</f>
        <v>41695</v>
      </c>
      <c s="16" r="F10"/>
      <c s="30" r="G10">
        <f>E10+1</f>
        <v>41696</v>
      </c>
      <c s="98" r="H10"/>
      <c s="74" r="I10"/>
    </row>
    <row customHeight="1" r="11" ht="18.0">
      <c s="51" r="A11"/>
      <c s="89" r="B11"/>
      <c t="s" s="86" r="C11">
        <v>4</v>
      </c>
      <c s="66" r="D11">
        <f>ROUND(((0.65*G7)/'Introductory Microcycle'!G6),0)*'Introductory Microcycle'!G6</f>
        <v>200</v>
      </c>
      <c t="s" s="68" r="E11">
        <v>4</v>
      </c>
      <c s="66" r="F11">
        <f>ROUND(((0.65*G7)/'Introductory Microcycle'!G6),0)*'Introductory Microcycle'!G6</f>
        <v>200</v>
      </c>
      <c t="s" s="68" r="G11">
        <v>5</v>
      </c>
      <c s="80" r="H11">
        <f>ROUND(((0.7*G7)/'Introductory Microcycle'!G6),0)*'Introductory Microcycle'!G6</f>
        <v>215</v>
      </c>
      <c s="74" r="I11"/>
    </row>
    <row customHeight="1" r="12" ht="18.0">
      <c s="51" r="A12"/>
      <c s="89" r="B12"/>
      <c t="s" s="86" r="C12">
        <v>6</v>
      </c>
      <c s="66" r="D12">
        <f>ROUND(((0.7*G7)/'Introductory Microcycle'!G6),0)*'Introductory Microcycle'!G6</f>
        <v>215</v>
      </c>
      <c t="s" s="68" r="E12">
        <v>6</v>
      </c>
      <c s="66" r="F12">
        <f>ROUND(((0.7*G7)/'Introductory Microcycle'!G6),0)*'Introductory Microcycle'!G6</f>
        <v>215</v>
      </c>
      <c t="s" s="68" r="G12">
        <v>7</v>
      </c>
      <c s="80" r="H12">
        <f>ROUND(((0.75*G7)/'Introductory Microcycle'!G6),0)*'Introductory Microcycle'!G6</f>
        <v>235</v>
      </c>
      <c s="74" r="I12"/>
    </row>
    <row customHeight="1" r="13" ht="18.0">
      <c s="51" r="A13"/>
      <c s="89" r="B13"/>
      <c t="s" s="86" r="C13">
        <v>8</v>
      </c>
      <c s="66" r="D13">
        <f>ROUND(((0.75*G7)/'Introductory Microcycle'!G6),0)*'Introductory Microcycle'!G6</f>
        <v>235</v>
      </c>
      <c t="s" s="68" r="E13">
        <v>8</v>
      </c>
      <c s="66" r="F13">
        <f>ROUND(((0.75*G7)/'Introductory Microcycle'!G6),0)*'Introductory Microcycle'!G6</f>
        <v>235</v>
      </c>
      <c t="s" s="68" r="G13">
        <v>8</v>
      </c>
      <c s="80" r="H13">
        <f>ROUND(((0.8*G7)/'Introductory Microcycle'!G6),0)*'Introductory Microcycle'!G6</f>
        <v>250</v>
      </c>
      <c s="74" r="I13"/>
    </row>
    <row customHeight="1" r="14" ht="18.0">
      <c s="51" r="A14"/>
      <c s="89" r="B14"/>
      <c t="s" s="62" r="C14">
        <v>9</v>
      </c>
      <c s="17" r="D14">
        <f>ROUND(((0.8*G7)/'Introductory Microcycle'!G6),0)*'Introductory Microcycle'!G6</f>
        <v>250</v>
      </c>
      <c t="s" s="53" r="E14">
        <v>9</v>
      </c>
      <c s="17" r="F14">
        <f>ROUND(((0.8*G7)/'Introductory Microcycle'!G6),0)*'Introductory Microcycle'!G6</f>
        <v>250</v>
      </c>
      <c t="s" s="53" r="G14">
        <v>9</v>
      </c>
      <c s="96" r="H14">
        <f>ROUND(((0.9*G7)/'Introductory Microcycle'!G6),0)*'Introductory Microcycle'!G6</f>
        <v>280</v>
      </c>
      <c s="74" r="I14"/>
    </row>
    <row customHeight="1" r="15" ht="18.0">
      <c s="51" r="A15"/>
      <c s="89" r="B15"/>
      <c s="2" r="C15"/>
      <c s="77" r="D15"/>
      <c s="77" r="E15"/>
      <c s="77" r="F15"/>
      <c s="77" r="G15"/>
      <c s="90" r="H15"/>
      <c s="74" r="I15"/>
    </row>
    <row customHeight="1" r="16" ht="18.0">
      <c s="51" r="A16"/>
      <c s="93" r="B16"/>
      <c s="36" r="C16">
        <f>G10+1</f>
        <v>41697</v>
      </c>
      <c s="16" r="D16"/>
      <c s="6" r="E16">
        <f>C16+1</f>
        <v>41698</v>
      </c>
      <c s="16" r="F16"/>
      <c s="30" r="G16">
        <f>E16+1</f>
        <v>41699</v>
      </c>
      <c s="98" r="H16"/>
      <c s="74" r="I16"/>
    </row>
    <row customHeight="1" r="17" ht="18.0">
      <c s="51" r="A17"/>
      <c s="93" r="B17"/>
      <c t="s" s="88" r="C17">
        <v>10</v>
      </c>
      <c s="88" r="D17"/>
      <c t="s" s="26" r="E17">
        <v>11</v>
      </c>
      <c s="26" r="F17"/>
      <c t="s" s="67" r="G17">
        <v>10</v>
      </c>
      <c s="67" r="H17"/>
      <c s="74" r="I17"/>
    </row>
    <row customHeight="1" r="18" ht="18.0">
      <c s="51" r="A18"/>
      <c s="93" r="B18"/>
      <c t="s" s="24" r="C18">
        <v>4</v>
      </c>
      <c s="54" r="D18"/>
      <c t="s" s="56" r="E18">
        <v>4</v>
      </c>
      <c s="56" r="F18"/>
      <c t="s" s="52" r="G18">
        <v>4</v>
      </c>
      <c s="52" r="H18"/>
      <c s="74" r="I18"/>
    </row>
    <row customHeight="1" r="19" ht="18.0">
      <c s="51" r="A19"/>
      <c s="93" r="B19"/>
      <c t="s" s="9" r="C19">
        <v>12</v>
      </c>
      <c s="9" r="D19"/>
      <c s="9" r="E19"/>
      <c s="9" r="F19"/>
      <c s="9" r="G19"/>
      <c s="9" r="H19"/>
      <c s="74" r="I19"/>
    </row>
    <row customHeight="1" r="20" ht="18.0">
      <c s="51" r="A20"/>
      <c s="93" r="B20"/>
      <c s="9" r="C20"/>
      <c s="9" r="D20"/>
      <c s="9" r="E20"/>
      <c s="9" r="F20"/>
      <c s="9" r="G20"/>
      <c s="9" r="H20"/>
      <c s="74" r="I20"/>
    </row>
    <row customHeight="1" r="21" ht="18.0">
      <c s="51" r="A21"/>
      <c s="33" r="B21"/>
      <c s="85" r="C21"/>
      <c s="85" r="D21"/>
      <c s="85" r="E21"/>
      <c s="85" r="F21"/>
      <c s="85" r="G21"/>
      <c s="85" r="H21"/>
      <c s="51" r="I21"/>
    </row>
    <row customHeight="1" r="22" ht="18.0">
      <c s="51" r="A22"/>
      <c s="46" r="B22">
        <v>2</v>
      </c>
      <c s="36" r="C22">
        <f>G16+2</f>
        <v>41701</v>
      </c>
      <c s="16" r="D22"/>
      <c s="6" r="E22">
        <f>C22+2</f>
        <v>41703</v>
      </c>
      <c s="16" r="F22"/>
      <c s="30" r="G22">
        <f>E22+2</f>
        <v>41705</v>
      </c>
      <c s="98" r="H22"/>
      <c s="74" r="I22"/>
    </row>
    <row customHeight="1" r="23" ht="18.0">
      <c s="51" r="A23"/>
      <c s="89" r="B23"/>
      <c t="s" s="25" r="C23">
        <v>8</v>
      </c>
      <c s="87" r="D23">
        <f>ROUND(((0.85*G7)/'Introductory Microcycle'!G6),0)*'Introductory Microcycle'!G6</f>
        <v>265</v>
      </c>
      <c t="s" s="53" r="E23">
        <v>7</v>
      </c>
      <c s="87" r="F23">
        <f>ROUND(((0.85*G7)/'Introductory Microcycle'!G6),0)*'Introductory Microcycle'!G6</f>
        <v>265</v>
      </c>
      <c t="s" s="53" r="G23">
        <v>6</v>
      </c>
      <c s="72" r="H23">
        <f>ROUND(((0.85*G7)/'Introductory Microcycle'!G6),0)*'Introductory Microcycle'!G6</f>
        <v>265</v>
      </c>
      <c s="74" r="I23"/>
    </row>
    <row customHeight="1" r="24" ht="18.0">
      <c s="51" r="A24"/>
      <c s="51" r="B24"/>
      <c s="5" r="C24"/>
      <c s="5" r="D24"/>
      <c s="5" r="E24"/>
      <c s="5" r="F24"/>
      <c s="5" r="G24"/>
      <c s="5" r="H24"/>
      <c s="51" r="I24"/>
    </row>
    <row customHeight="1" r="25" ht="18.0">
      <c s="51" r="A25"/>
      <c s="91" r="B25"/>
      <c t="s" s="20" r="C25">
        <v>13</v>
      </c>
      <c s="20" r="D25"/>
      <c s="20" r="E25"/>
      <c t="s" s="20" r="F25">
        <v>14</v>
      </c>
      <c s="20" r="G25"/>
      <c s="20" r="H25"/>
      <c s="31" r="I25"/>
    </row>
    <row customHeight="1" r="26" ht="18.0">
      <c s="51" r="A26"/>
      <c s="91" r="B26"/>
      <c s="20" r="C26"/>
      <c s="20" r="D26"/>
      <c s="20" r="E26"/>
      <c s="20" r="F26"/>
      <c s="20" r="G26"/>
      <c s="20" r="H26"/>
      <c s="31" r="I26"/>
    </row>
    <row customHeight="1" r="27" ht="18.0">
      <c s="51" r="A27"/>
      <c s="91" r="B27"/>
      <c s="20" r="C27"/>
      <c s="20" r="D27"/>
      <c s="20" r="E27"/>
      <c s="20" r="F27"/>
      <c s="20" r="G27"/>
      <c s="20" r="H27"/>
      <c s="31" r="I27"/>
    </row>
    <row customHeight="1" r="28" ht="18.0">
      <c s="51" r="A28"/>
      <c s="91" r="B28"/>
      <c s="20" r="C28"/>
      <c s="20" r="D28"/>
      <c s="20" r="E28"/>
      <c s="20" r="F28"/>
      <c s="20" r="G28"/>
      <c s="20" r="H28"/>
      <c s="31" r="I28"/>
    </row>
    <row customHeight="1" r="29" ht="18.0">
      <c s="51" r="A29"/>
      <c s="91" r="B29"/>
      <c s="20" r="C29"/>
      <c s="20" r="D29"/>
      <c s="20" r="E29"/>
      <c s="20" r="F29"/>
      <c s="20" r="G29"/>
      <c s="20" r="H29"/>
      <c s="31" r="I29"/>
    </row>
    <row customHeight="1" r="30" ht="18.0">
      <c s="51" r="A30"/>
      <c s="91" r="B30"/>
      <c s="20" r="C30"/>
      <c s="20" r="D30"/>
      <c s="20" r="E30"/>
      <c s="20" r="F30"/>
      <c s="20" r="G30"/>
      <c s="20" r="H30"/>
      <c s="31" r="I30"/>
    </row>
    <row customHeight="1" r="31" ht="18.0">
      <c s="51" r="A31"/>
      <c s="91" r="B31"/>
      <c s="20" r="C31"/>
      <c s="20" r="D31"/>
      <c s="20" r="E31"/>
      <c s="20" r="F31"/>
      <c s="20" r="G31"/>
      <c s="20" r="H31"/>
      <c s="31" r="I31"/>
    </row>
    <row customHeight="1" r="32" ht="18.0">
      <c s="51" r="A32"/>
      <c s="91" r="B32"/>
      <c s="20" r="C32"/>
      <c s="20" r="D32"/>
      <c s="20" r="E32"/>
      <c s="20" r="F32"/>
      <c s="20" r="G32"/>
      <c s="20" r="H32"/>
      <c s="31" r="I32"/>
    </row>
    <row customHeight="1" r="33" ht="18.0">
      <c s="51" r="A33"/>
      <c s="91" r="B33"/>
      <c s="20" r="C33"/>
      <c s="20" r="D33"/>
      <c s="20" r="E33"/>
      <c s="20" r="F33"/>
      <c s="20" r="G33"/>
      <c s="20" r="H33"/>
      <c s="31" r="I33"/>
    </row>
    <row customHeight="1" r="34" ht="18.0">
      <c s="51" r="A34"/>
      <c s="91" r="B34"/>
      <c s="20" r="C34"/>
      <c s="20" r="D34"/>
      <c s="20" r="E34"/>
      <c s="20" r="F34"/>
      <c s="20" r="G34"/>
      <c s="20" r="H34"/>
      <c s="31" r="I34"/>
    </row>
    <row customHeight="1" r="35" ht="18.0">
      <c s="51" r="A35"/>
      <c s="91" r="B35"/>
      <c s="20" r="C35"/>
      <c s="20" r="D35"/>
      <c s="20" r="E35"/>
      <c s="20" r="F35"/>
      <c s="20" r="G35"/>
      <c s="20" r="H35"/>
      <c s="31" r="I35"/>
    </row>
    <row customHeight="1" r="36" ht="18.0">
      <c s="51" r="A36"/>
      <c s="91" r="B36"/>
      <c s="20" r="C36"/>
      <c s="20" r="D36"/>
      <c s="20" r="E36"/>
      <c s="20" r="F36"/>
      <c s="20" r="G36"/>
      <c s="20" r="H36"/>
      <c s="31" r="I36"/>
    </row>
    <row customHeight="1" r="37" ht="18.0">
      <c s="51" r="A37"/>
      <c s="91" r="B37"/>
      <c s="20" r="C37"/>
      <c s="20" r="D37"/>
      <c s="20" r="E37"/>
      <c s="20" r="F37"/>
      <c s="20" r="G37"/>
      <c s="20" r="H37"/>
      <c s="31" r="I37"/>
    </row>
    <row customHeight="1" r="38" ht="18.0">
      <c s="51" r="A38"/>
      <c s="91" r="B38"/>
      <c s="20" r="C38"/>
      <c s="20" r="D38"/>
      <c s="20" r="E38"/>
      <c s="20" r="F38"/>
      <c s="20" r="G38"/>
      <c s="20" r="H38"/>
      <c s="31" r="I38"/>
    </row>
    <row customHeight="1" r="39" ht="18.0">
      <c s="51" r="A39"/>
      <c s="91" r="B39"/>
      <c s="20" r="C39"/>
      <c s="20" r="D39"/>
      <c s="20" r="E39"/>
      <c s="20" r="F39"/>
      <c s="20" r="G39"/>
      <c s="20" r="H39"/>
      <c s="31" r="I39"/>
    </row>
    <row customHeight="1" r="40" ht="18.0">
      <c s="51" r="A40"/>
      <c s="91" r="B40"/>
      <c s="20" r="C40"/>
      <c s="20" r="D40"/>
      <c s="20" r="E40"/>
      <c s="20" r="F40"/>
      <c s="20" r="G40"/>
      <c s="20" r="H40"/>
      <c s="31" r="I40"/>
    </row>
    <row customHeight="1" r="41" ht="18.0">
      <c s="51" r="A41"/>
      <c s="91" r="B41"/>
      <c s="20" r="C41"/>
      <c s="20" r="D41"/>
      <c s="20" r="E41"/>
      <c s="20" r="F41"/>
      <c s="20" r="G41"/>
      <c s="20" r="H41"/>
      <c s="31" r="I41"/>
    </row>
    <row customHeight="1" r="42" ht="18.0">
      <c s="51" r="A42"/>
      <c s="91" r="B42"/>
      <c s="20" r="C42"/>
      <c s="20" r="D42"/>
      <c s="20" r="E42"/>
      <c s="20" r="F42"/>
      <c s="20" r="G42"/>
      <c s="20" r="H42"/>
      <c s="31" r="I42"/>
    </row>
    <row customHeight="1" r="43" ht="18.0">
      <c s="51" r="A43"/>
      <c s="91" r="B43"/>
      <c s="20" r="C43"/>
      <c s="20" r="D43"/>
      <c s="20" r="E43"/>
      <c s="20" r="F43"/>
      <c s="20" r="G43"/>
      <c s="20" r="H43"/>
      <c s="31" r="I43"/>
    </row>
    <row customHeight="1" r="44" ht="18.0">
      <c s="51" r="A44"/>
      <c s="91" r="B44"/>
      <c s="20" r="C44"/>
      <c s="20" r="D44"/>
      <c s="20" r="E44"/>
      <c s="20" r="F44"/>
      <c s="20" r="G44"/>
      <c s="20" r="H44"/>
      <c s="31" r="I44"/>
    </row>
    <row customHeight="1" r="45" ht="18.0">
      <c s="51" r="A45"/>
      <c s="91" r="B45"/>
      <c s="20" r="C45"/>
      <c s="20" r="D45"/>
      <c s="20" r="E45"/>
      <c s="20" r="F45"/>
      <c s="20" r="G45"/>
      <c s="20" r="H45"/>
      <c s="31" r="I45"/>
    </row>
    <row customHeight="1" r="46" ht="18.0">
      <c s="51" r="A46"/>
      <c s="91" r="B46"/>
      <c s="20" r="C46"/>
      <c s="20" r="D46"/>
      <c s="20" r="E46"/>
      <c s="20" r="F46"/>
      <c s="20" r="G46"/>
      <c s="20" r="H46"/>
      <c s="31" r="I46"/>
    </row>
  </sheetData>
  <mergeCells count="25">
    <mergeCell ref="B2:G2"/>
    <mergeCell ref="C3:F3"/>
    <mergeCell ref="C5:H5"/>
    <mergeCell ref="C7:F7"/>
    <mergeCell ref="G7:H7"/>
    <mergeCell ref="C8:F8"/>
    <mergeCell ref="G8:H8"/>
    <mergeCell ref="C10:D10"/>
    <mergeCell ref="E10:F10"/>
    <mergeCell ref="G10:H10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H20"/>
    <mergeCell ref="C22:D22"/>
    <mergeCell ref="E22:F22"/>
    <mergeCell ref="G22:H22"/>
    <mergeCell ref="C25:E25"/>
    <mergeCell ref="F25:H25"/>
  </mergeCells>
  <dataValidations>
    <dataValidation showDropDown="1" showErrorMessage="1" sqref="C5:H5" allowBlank="1" prompt=": false" type="list" showInputMessage="1">
      <formula1>"Using Pounds - Click to Change,Using Kilograms - Click to Change"</formula1>
    </dataValidation>
  </dataValidation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14" defaultRowHeight="12.75"/>
  <cols>
    <col min="1" customWidth="1" max="1" width="5.71"/>
    <col min="2" customWidth="1" max="2" width="3.86"/>
    <col min="3" customWidth="1" max="9" width="9.29"/>
  </cols>
  <sheetData>
    <row r="1">
      <c s="51" r="A1"/>
      <c s="51" r="B1"/>
      <c s="51" r="C1"/>
      <c s="51" r="D1"/>
      <c s="51" r="E1"/>
      <c s="51" r="F1"/>
      <c s="51" r="G1"/>
      <c s="51" r="H1"/>
      <c s="51" r="I1"/>
    </row>
    <row customHeight="1" r="2" ht="18.0">
      <c s="51" r="A2"/>
      <c t="s" s="32" r="B2">
        <v>0</v>
      </c>
      <c s="32" r="C2"/>
      <c s="32" r="D2"/>
      <c s="32" r="E2"/>
      <c s="32" r="F2"/>
      <c s="32" r="G2"/>
      <c s="7" r="H2"/>
      <c s="50" r="I2"/>
    </row>
    <row customHeight="1" r="3" ht="24.0">
      <c s="51" r="A3"/>
      <c s="31" r="B3"/>
      <c t="str" s="91" r="C3">
        <f>HYPERLINK("http://stronglifts.com/how-to-add-100-pounds-to-your-squat-smolov/","More info at stronglifts.com")</f>
        <v>More info at stronglifts.com</v>
      </c>
      <c s="91" r="D3"/>
      <c s="91" r="E3"/>
      <c s="91" r="F3"/>
      <c s="31" r="G3"/>
      <c s="31" r="H3"/>
      <c s="31" r="I3"/>
    </row>
    <row r="4">
      <c s="51" r="A4"/>
      <c s="51" r="B4"/>
      <c s="97" r="C4"/>
      <c s="97" r="D4"/>
      <c s="97" r="E4"/>
      <c s="97" r="F4"/>
      <c s="97" r="G4"/>
      <c s="97" r="H4"/>
      <c s="51" r="I4"/>
    </row>
    <row customHeight="1" r="5" ht="18.0">
      <c s="51" r="A5"/>
      <c s="11" r="B5"/>
      <c t="s" s="64" r="C5">
        <v>1</v>
      </c>
      <c s="64" r="D5"/>
      <c s="64" r="E5"/>
      <c s="64" r="F5"/>
      <c s="64" r="G5"/>
      <c s="64" r="H5"/>
      <c s="40" r="I5"/>
    </row>
    <row r="6">
      <c s="51" r="A6"/>
      <c s="51" r="B6"/>
      <c s="82" r="C6"/>
      <c s="82" r="D6"/>
      <c s="82" r="E6"/>
      <c s="82" r="F6"/>
      <c s="13" r="G6">
        <f>IF(ISERROR(SEARCH("p",C5)),2.5,5)</f>
        <v>5</v>
      </c>
      <c s="28" r="H6"/>
      <c s="51" r="I6"/>
    </row>
    <row customHeight="1" r="7" ht="18.0">
      <c s="51" r="A7"/>
      <c s="51" r="B7"/>
      <c t="s" s="65" r="C7">
        <v>2</v>
      </c>
      <c s="65" r="D7"/>
      <c s="65" r="E7"/>
      <c s="73" r="F7"/>
      <c s="64" r="G7">
        <v>140</v>
      </c>
      <c s="64" r="H7"/>
      <c s="40" r="I7"/>
    </row>
    <row customHeight="1" r="8" ht="18.0">
      <c s="51" r="A8"/>
      <c s="51" r="B8"/>
      <c t="s" s="73" r="C8">
        <v>3</v>
      </c>
      <c s="73" r="D8"/>
      <c s="73" r="E8"/>
      <c s="73" r="F8"/>
      <c s="81" r="G8">
        <v>41674</v>
      </c>
      <c s="81" r="H8"/>
      <c s="40" r="I8"/>
    </row>
    <row customHeight="1" r="9" ht="18.0">
      <c s="51" r="A9"/>
      <c s="33" r="B9"/>
      <c s="33" r="C9"/>
      <c s="33" r="D9"/>
      <c s="33" r="E9"/>
      <c s="33" r="F9"/>
      <c s="10" r="G9"/>
      <c s="10" r="H9"/>
      <c s="51" r="I9"/>
    </row>
    <row customHeight="1" r="10" ht="18.0">
      <c s="51" r="A10"/>
      <c s="46" r="B10">
        <v>1</v>
      </c>
      <c s="36" r="C10">
        <f>G8</f>
        <v>41674</v>
      </c>
      <c s="16" r="D10"/>
      <c s="6" r="E10">
        <f>C10+1</f>
        <v>41675</v>
      </c>
      <c s="16" r="F10"/>
      <c s="30" r="G10">
        <f>E10+1</f>
        <v>41676</v>
      </c>
      <c s="98" r="H10"/>
      <c s="74" r="I10"/>
    </row>
    <row customHeight="1" r="11" ht="18.0">
      <c s="51" r="A11"/>
      <c s="89" r="B11"/>
      <c t="s" s="86" r="C11">
        <v>4</v>
      </c>
      <c s="66" r="D11">
        <f>ROUND(((0.65*G7)/'Introductory Microcycle'!G6),0)*'Introductory Microcycle'!G6</f>
        <v>90</v>
      </c>
      <c t="s" s="68" r="E11">
        <v>4</v>
      </c>
      <c s="66" r="F11">
        <f>ROUND(((0.65*G7)/'Introductory Microcycle'!G6),0)*'Introductory Microcycle'!G6</f>
        <v>90</v>
      </c>
      <c t="s" s="68" r="G11">
        <v>5</v>
      </c>
      <c s="80" r="H11">
        <f>ROUND(((0.7*G7)/'Introductory Microcycle'!G6),0)*'Introductory Microcycle'!G6</f>
        <v>100</v>
      </c>
      <c s="74" r="I11"/>
    </row>
    <row customHeight="1" r="12" ht="18.0">
      <c s="51" r="A12"/>
      <c s="89" r="B12"/>
      <c t="s" s="86" r="C12">
        <v>6</v>
      </c>
      <c s="66" r="D12">
        <f>ROUND(((0.7*G7)/'Introductory Microcycle'!G6),0)*'Introductory Microcycle'!G6</f>
        <v>100</v>
      </c>
      <c t="s" s="68" r="E12">
        <v>6</v>
      </c>
      <c s="66" r="F12">
        <f>ROUND(((0.7*G7)/'Introductory Microcycle'!G6),0)*'Introductory Microcycle'!G6</f>
        <v>100</v>
      </c>
      <c t="s" s="68" r="G12">
        <v>7</v>
      </c>
      <c s="80" r="H12">
        <f>ROUND(((0.75*G7)/'Introductory Microcycle'!G6),0)*'Introductory Microcycle'!G6</f>
        <v>105</v>
      </c>
      <c s="74" r="I12"/>
    </row>
    <row customHeight="1" r="13" ht="18.0">
      <c s="51" r="A13"/>
      <c s="89" r="B13"/>
      <c t="s" s="86" r="C13">
        <v>8</v>
      </c>
      <c s="66" r="D13">
        <f>ROUND(((0.75*G7)/'Introductory Microcycle'!G6),0)*'Introductory Microcycle'!G6</f>
        <v>105</v>
      </c>
      <c t="s" s="68" r="E13">
        <v>8</v>
      </c>
      <c s="66" r="F13">
        <f>ROUND(((0.75*G7)/'Introductory Microcycle'!G6),0)*'Introductory Microcycle'!G6</f>
        <v>105</v>
      </c>
      <c t="s" s="68" r="G13">
        <v>8</v>
      </c>
      <c s="80" r="H13">
        <f>ROUND(((0.8*G7)/'Introductory Microcycle'!G6),0)*'Introductory Microcycle'!G6</f>
        <v>110</v>
      </c>
      <c s="74" r="I13"/>
    </row>
    <row customHeight="1" r="14" ht="18.0">
      <c s="51" r="A14"/>
      <c s="89" r="B14"/>
      <c t="s" s="62" r="C14">
        <v>9</v>
      </c>
      <c s="17" r="D14">
        <f>ROUND(((0.8*G7)/'Introductory Microcycle'!G6),0)*'Introductory Microcycle'!G6</f>
        <v>110</v>
      </c>
      <c t="s" s="53" r="E14">
        <v>9</v>
      </c>
      <c s="17" r="F14">
        <f>ROUND(((0.8*G7)/'Introductory Microcycle'!G6),0)*'Introductory Microcycle'!G6</f>
        <v>110</v>
      </c>
      <c t="s" s="53" r="G14">
        <v>9</v>
      </c>
      <c s="96" r="H14">
        <f>ROUND(((0.9*G7)/'Introductory Microcycle'!G6),0)*'Introductory Microcycle'!G6</f>
        <v>125</v>
      </c>
      <c s="74" r="I14"/>
    </row>
    <row customHeight="1" r="15" ht="18.0">
      <c s="51" r="A15"/>
      <c s="89" r="B15"/>
      <c s="2" r="C15"/>
      <c s="77" r="D15"/>
      <c s="77" r="E15"/>
      <c s="77" r="F15"/>
      <c s="77" r="G15"/>
      <c s="90" r="H15"/>
      <c s="74" r="I15"/>
    </row>
    <row customHeight="1" r="16" ht="18.0">
      <c s="51" r="A16"/>
      <c s="93" r="B16"/>
      <c s="36" r="C16">
        <f>G10+1</f>
        <v>41677</v>
      </c>
      <c s="16" r="D16"/>
      <c s="6" r="E16">
        <f>C16+1</f>
        <v>41678</v>
      </c>
      <c s="16" r="F16"/>
      <c s="30" r="G16">
        <f>E16+1</f>
        <v>41679</v>
      </c>
      <c s="98" r="H16"/>
      <c s="74" r="I16"/>
    </row>
    <row customHeight="1" r="17" ht="18.0">
      <c s="51" r="A17"/>
      <c s="93" r="B17"/>
      <c t="s" s="88" r="C17">
        <v>10</v>
      </c>
      <c s="88" r="D17"/>
      <c t="s" s="26" r="E17">
        <v>11</v>
      </c>
      <c s="26" r="F17"/>
      <c t="s" s="67" r="G17">
        <v>10</v>
      </c>
      <c s="67" r="H17"/>
      <c s="74" r="I17"/>
    </row>
    <row customHeight="1" r="18" ht="18.0">
      <c s="51" r="A18"/>
      <c s="93" r="B18"/>
      <c t="s" s="24" r="C18">
        <v>4</v>
      </c>
      <c s="54" r="D18"/>
      <c t="s" s="56" r="E18">
        <v>4</v>
      </c>
      <c s="56" r="F18"/>
      <c t="s" s="52" r="G18">
        <v>4</v>
      </c>
      <c s="52" r="H18"/>
      <c s="74" r="I18"/>
    </row>
    <row customHeight="1" r="19" ht="18.0">
      <c s="51" r="A19"/>
      <c s="93" r="B19"/>
      <c t="s" s="9" r="C19">
        <v>12</v>
      </c>
      <c s="9" r="D19"/>
      <c s="9" r="E19"/>
      <c s="9" r="F19"/>
      <c s="9" r="G19"/>
      <c s="9" r="H19"/>
      <c s="74" r="I19"/>
    </row>
    <row customHeight="1" r="20" ht="18.0">
      <c s="51" r="A20"/>
      <c s="93" r="B20"/>
      <c s="9" r="C20"/>
      <c s="9" r="D20"/>
      <c s="9" r="E20"/>
      <c s="9" r="F20"/>
      <c s="9" r="G20"/>
      <c s="9" r="H20"/>
      <c s="74" r="I20"/>
    </row>
    <row customHeight="1" r="21" ht="18.0">
      <c s="51" r="A21"/>
      <c s="33" r="B21"/>
      <c s="85" r="C21"/>
      <c s="85" r="D21"/>
      <c s="85" r="E21"/>
      <c s="85" r="F21"/>
      <c s="85" r="G21"/>
      <c s="85" r="H21"/>
      <c s="51" r="I21"/>
    </row>
    <row customHeight="1" r="22" ht="18.0">
      <c s="51" r="A22"/>
      <c s="46" r="B22">
        <v>2</v>
      </c>
      <c s="36" r="C22">
        <f>G16+2</f>
        <v>41681</v>
      </c>
      <c s="16" r="D22"/>
      <c s="6" r="E22">
        <f>C22+2</f>
        <v>41683</v>
      </c>
      <c s="16" r="F22"/>
      <c s="30" r="G22">
        <f>E22+2</f>
        <v>41685</v>
      </c>
      <c s="98" r="H22"/>
      <c s="74" r="I22"/>
    </row>
    <row customHeight="1" r="23" ht="18.0">
      <c s="51" r="A23"/>
      <c s="89" r="B23"/>
      <c t="s" s="25" r="C23">
        <v>8</v>
      </c>
      <c s="87" r="D23">
        <f>ROUND(((0.85*G7)/'Introductory Microcycle'!G6),0)*'Introductory Microcycle'!G6</f>
        <v>120</v>
      </c>
      <c t="s" s="53" r="E23">
        <v>7</v>
      </c>
      <c s="87" r="F23">
        <f>ROUND(((0.85*G7)/'Introductory Microcycle'!G6),0)*'Introductory Microcycle'!G6</f>
        <v>120</v>
      </c>
      <c t="s" s="53" r="G23">
        <v>6</v>
      </c>
      <c s="72" r="H23">
        <f>ROUND(((0.85*G7)/'Introductory Microcycle'!G6),0)*'Introductory Microcycle'!G6</f>
        <v>120</v>
      </c>
      <c s="74" r="I23"/>
    </row>
    <row customHeight="1" r="24" ht="18.0">
      <c s="51" r="A24"/>
      <c s="51" r="B24"/>
      <c s="5" r="C24"/>
      <c s="5" r="D24"/>
      <c s="5" r="E24"/>
      <c s="5" r="F24"/>
      <c s="5" r="G24"/>
      <c s="5" r="H24"/>
      <c s="51" r="I24"/>
    </row>
    <row customHeight="1" r="25" ht="18.0">
      <c s="51" r="A25"/>
      <c s="91" r="B25"/>
      <c t="s" s="20" r="C25">
        <v>13</v>
      </c>
      <c s="20" r="D25"/>
      <c s="20" r="E25"/>
      <c t="s" s="20" r="F25">
        <v>14</v>
      </c>
      <c s="20" r="G25"/>
      <c s="20" r="H25"/>
      <c s="31" r="I25"/>
    </row>
    <row customHeight="1" r="26" ht="18.0">
      <c s="51" r="A26"/>
      <c s="91" r="B26"/>
      <c s="20" r="C26"/>
      <c s="20" r="D26"/>
      <c s="20" r="E26"/>
      <c s="20" r="F26"/>
      <c s="20" r="G26"/>
      <c s="20" r="H26"/>
      <c s="31" r="I26"/>
    </row>
  </sheetData>
  <mergeCells count="25">
    <mergeCell ref="B2:G2"/>
    <mergeCell ref="C3:F3"/>
    <mergeCell ref="C5:H5"/>
    <mergeCell ref="C7:F7"/>
    <mergeCell ref="G7:H7"/>
    <mergeCell ref="C8:F8"/>
    <mergeCell ref="G8:H8"/>
    <mergeCell ref="C10:D10"/>
    <mergeCell ref="E10:F10"/>
    <mergeCell ref="G10:H10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H20"/>
    <mergeCell ref="C22:D22"/>
    <mergeCell ref="E22:F22"/>
    <mergeCell ref="G22:H22"/>
    <mergeCell ref="C25:E25"/>
    <mergeCell ref="F25:H25"/>
  </mergeCells>
  <dataValidations>
    <dataValidation showDropDown="1" showErrorMessage="1" sqref="C5:H5" allowBlank="1" prompt=": false" type="list" showInputMessage="1">
      <formula1>"Using Pounds - Click to Change,Using Kilograms - Click to Change"</formula1>
    </dataValidation>
  </dataValidation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8.0" defaultRowHeight="12.75"/>
  <cols>
    <col min="1" customWidth="1" max="1" style="51" width="5.71"/>
    <col min="2" customWidth="1" max="2" style="51" width="3.86"/>
    <col min="3" customWidth="1" max="11" style="51" width="9.29"/>
  </cols>
  <sheetData>
    <row r="1">
      <c s="51" r="A1"/>
      <c s="51" r="B1"/>
      <c s="51" r="C1"/>
      <c s="51" r="D1"/>
      <c s="51" r="E1"/>
      <c s="51" r="F1"/>
      <c s="51" r="G1"/>
      <c s="51" r="H1"/>
      <c s="51" r="I1"/>
      <c s="51" r="J1"/>
      <c s="51" r="K1"/>
    </row>
    <row customHeight="1" r="2" ht="18.0">
      <c s="51" r="A2"/>
      <c t="s" s="32" r="B2">
        <v>15</v>
      </c>
      <c s="32" r="C2"/>
      <c s="32" r="D2"/>
      <c s="32" r="E2"/>
      <c s="32" r="F2"/>
      <c s="32" r="G2"/>
      <c s="7" r="H2"/>
      <c s="50" r="I2"/>
      <c s="50" r="J2"/>
      <c s="50" r="K2"/>
    </row>
    <row customHeight="1" r="3" ht="24.0">
      <c s="51" r="A3"/>
      <c s="31" r="B3"/>
      <c t="str" s="91" r="C3">
        <f>HYPERLINK("http://stronglifts.com/how-to-add-100-pounds-to-your-squat-smolov/","More info at stronglifts.com")</f>
        <v>More info at stronglifts.com</v>
      </c>
      <c s="91" r="D3"/>
      <c s="91" r="E3"/>
      <c s="91" r="F3"/>
      <c s="31" r="G3"/>
      <c s="31" r="H3"/>
      <c s="31" r="I3"/>
      <c s="31" r="J3"/>
      <c s="51" r="K3"/>
    </row>
    <row r="4">
      <c s="51" r="A4"/>
      <c s="51" r="B4"/>
      <c s="51" r="C4"/>
      <c s="51" r="D4"/>
      <c s="51" r="E4"/>
      <c s="51" r="F4"/>
      <c s="97" r="G4"/>
      <c s="97" r="H4"/>
      <c s="51" r="I4"/>
      <c s="51" r="J4"/>
      <c s="51" r="K4"/>
    </row>
    <row customHeight="1" r="5" ht="18.0">
      <c s="51" r="A5"/>
      <c s="51" r="B5"/>
      <c t="s" s="94" r="C5">
        <v>16</v>
      </c>
      <c s="94" r="D5"/>
      <c s="94" r="E5"/>
      <c s="94" r="F5"/>
      <c s="48" r="G5">
        <v>310</v>
      </c>
      <c s="48" r="H5"/>
      <c s="40" r="I5"/>
      <c s="51" r="J5"/>
      <c s="51" r="K5"/>
    </row>
    <row customHeight="1" r="6" ht="18.0">
      <c s="51" r="A6"/>
      <c s="51" r="B6"/>
      <c t="s" s="94" r="C6">
        <v>17</v>
      </c>
      <c s="94" r="D6"/>
      <c s="94" r="E6"/>
      <c s="94" r="F6"/>
      <c s="27" r="G6">
        <v>41687</v>
      </c>
      <c s="27" r="H6"/>
      <c s="40" r="I6"/>
      <c s="51" r="J6"/>
      <c s="51" r="K6"/>
    </row>
    <row customHeight="1" r="7" ht="18.0">
      <c s="51" r="A7"/>
      <c s="33" r="B7"/>
      <c s="33" r="C7"/>
      <c s="33" r="D7"/>
      <c s="33" r="E7"/>
      <c s="33" r="F7"/>
      <c s="10" r="G7"/>
      <c s="10" r="H7"/>
      <c s="33" r="I7"/>
      <c s="33" r="J7"/>
      <c s="51" r="K7"/>
    </row>
    <row customHeight="1" r="8" ht="18.0">
      <c s="51" r="A8"/>
      <c s="46" r="B8">
        <v>1</v>
      </c>
      <c s="36" r="C8">
        <f>G6</f>
        <v>41687</v>
      </c>
      <c s="36" r="D8"/>
      <c s="6" r="E8">
        <f>C8+2</f>
        <v>41689</v>
      </c>
      <c s="6" r="F8"/>
      <c s="6" r="G8">
        <f>E8+2</f>
        <v>41691</v>
      </c>
      <c s="6" r="H8"/>
      <c s="6" r="I8">
        <f>G8+1</f>
        <v>41692</v>
      </c>
      <c s="6" r="J8"/>
      <c s="12" r="K8"/>
    </row>
    <row customHeight="1" r="9" ht="18.0">
      <c s="51" r="A9"/>
      <c s="89" r="B9"/>
      <c t="s" s="25" r="C9">
        <v>18</v>
      </c>
      <c s="87" r="D9">
        <f>ROUND(((0.7*G5)/'Introductory Microcycle'!G6),0)*'Introductory Microcycle'!G6</f>
        <v>215</v>
      </c>
      <c t="s" s="35" r="E9">
        <v>19</v>
      </c>
      <c s="87" r="F9">
        <f>ROUND(((0.75*G5)/'Introductory Microcycle'!G6),0)*'Introductory Microcycle'!G6</f>
        <v>235</v>
      </c>
      <c t="s" s="35" r="G9">
        <v>20</v>
      </c>
      <c s="87" r="H9">
        <f>ROUND(((0.8*G5)/'Introductory Microcycle'!G6),0)*'Introductory Microcycle'!G6</f>
        <v>250</v>
      </c>
      <c t="s" s="35" r="I9">
        <v>21</v>
      </c>
      <c s="72" r="J9">
        <f>ROUND(((0.85*G5)/'Introductory Microcycle'!G6),0)*'Introductory Microcycle'!G6</f>
        <v>265</v>
      </c>
      <c s="74" r="K9"/>
    </row>
    <row customHeight="1" r="10" ht="18.0">
      <c s="51" r="A10"/>
      <c s="33" r="B10"/>
      <c s="76" r="C10"/>
      <c s="76" r="D10"/>
      <c s="76" r="E10"/>
      <c s="76" r="F10"/>
      <c s="76" r="G10"/>
      <c s="76" r="H10"/>
      <c s="76" r="I10"/>
      <c s="76" r="J10"/>
      <c s="51" r="K10"/>
    </row>
    <row customHeight="1" r="11" ht="18.0">
      <c s="51" r="A11"/>
      <c s="46" r="B11">
        <v>2</v>
      </c>
      <c s="36" r="C11">
        <f>C8+7</f>
        <v>41694</v>
      </c>
      <c s="36" r="D11"/>
      <c s="6" r="E11">
        <f>C11+2</f>
        <v>41696</v>
      </c>
      <c s="6" r="F11"/>
      <c s="6" r="G11">
        <f>E11+2</f>
        <v>41698</v>
      </c>
      <c s="6" r="H11"/>
      <c s="6" r="I11">
        <f>G11+1</f>
        <v>41699</v>
      </c>
      <c s="6" r="J11"/>
      <c s="12" r="K11"/>
    </row>
    <row customHeight="1" r="12" ht="18.0">
      <c s="51" r="A12"/>
      <c s="89" r="B12"/>
      <c t="s" s="25" r="C12">
        <v>18</v>
      </c>
      <c s="87" r="D12">
        <f>(ROUND(((D9+10)/'Introductory Microcycle'!G6),0)*'Introductory Microcycle'!G6)+IF(('Introductory Microcycle'!G6=5),10,0)</f>
        <v>235</v>
      </c>
      <c t="s" s="35" r="E12">
        <v>19</v>
      </c>
      <c s="87" r="F12">
        <f>(ROUND(((F9+10)/'Introductory Microcycle'!G6),0)*'Introductory Microcycle'!G6)+IF(('Introductory Microcycle'!G6=5),10,0)</f>
        <v>255</v>
      </c>
      <c t="s" s="35" r="G12">
        <v>20</v>
      </c>
      <c s="87" r="H12">
        <f>(ROUND(((H9+10)/'Introductory Microcycle'!G6),0)*'Introductory Microcycle'!G6)+IF(('Introductory Microcycle'!G6=5),10,0)</f>
        <v>270</v>
      </c>
      <c t="s" s="35" r="I12">
        <v>21</v>
      </c>
      <c s="72" r="J12">
        <f>(ROUND(((J9+10)/'Introductory Microcycle'!G6),0)*'Introductory Microcycle'!G6)+IF(('Introductory Microcycle'!G6=5),10,0)</f>
        <v>285</v>
      </c>
      <c s="74" r="K12"/>
    </row>
    <row customHeight="1" r="13" ht="18.0">
      <c s="51" r="A13"/>
      <c s="33" r="B13"/>
      <c s="76" r="C13"/>
      <c s="76" r="D13"/>
      <c s="76" r="E13"/>
      <c s="76" r="F13"/>
      <c s="76" r="G13"/>
      <c s="76" r="H13"/>
      <c s="76" r="I13"/>
      <c s="76" r="J13"/>
      <c s="51" r="K13"/>
    </row>
    <row customHeight="1" r="14" ht="18.0">
      <c s="51" r="A14"/>
      <c s="46" r="B14">
        <v>3</v>
      </c>
      <c s="36" r="C14">
        <f>C11+7</f>
        <v>41701</v>
      </c>
      <c s="36" r="D14"/>
      <c s="6" r="E14">
        <f>C14+2</f>
        <v>41703</v>
      </c>
      <c s="6" r="F14"/>
      <c s="6" r="G14">
        <f>E14+2</f>
        <v>41705</v>
      </c>
      <c s="6" r="H14"/>
      <c s="30" r="I14">
        <f>G14+1</f>
        <v>41706</v>
      </c>
      <c s="30" r="J14"/>
      <c s="74" r="K14"/>
    </row>
    <row customHeight="1" r="15" ht="18.0">
      <c s="51" r="A15"/>
      <c s="89" r="B15"/>
      <c t="s" s="25" r="C15">
        <v>18</v>
      </c>
      <c s="87" r="D15">
        <f>(ROUND(((D12+5)/'Introductory Microcycle'!G6),0)*'Introductory Microcycle'!G6)+IF(('Introductory Microcycle'!G6=5),5,0)</f>
        <v>245</v>
      </c>
      <c t="s" s="35" r="E15">
        <v>19</v>
      </c>
      <c s="87" r="F15">
        <f>(ROUND(((F12+5)/'Introductory Microcycle'!G6),0)*'Introductory Microcycle'!G6)+IF(('Introductory Microcycle'!G6=5),5,0)</f>
        <v>265</v>
      </c>
      <c t="s" s="35" r="G15">
        <v>20</v>
      </c>
      <c s="87" r="H15">
        <f>(ROUND(((H12+5)/'Introductory Microcycle'!G6),0)*'Introductory Microcycle'!G6)+IF(('Introductory Microcycle'!G6=5),5,0)</f>
        <v>280</v>
      </c>
      <c t="s" s="35" r="I15">
        <v>21</v>
      </c>
      <c s="72" r="J15">
        <f>(ROUND(((J12+5)/'Introductory Microcycle'!G6),0)*'Introductory Microcycle'!G6)+IF(('Introductory Microcycle'!G6=5),5,0)</f>
        <v>295</v>
      </c>
      <c s="74" r="K15"/>
    </row>
    <row customHeight="1" r="16" ht="18.0">
      <c s="51" r="A16"/>
      <c s="33" r="B16"/>
      <c s="79" r="C16"/>
      <c s="79" r="D16"/>
      <c s="79" r="E16"/>
      <c s="79" r="F16"/>
      <c s="79" r="G16"/>
      <c s="79" r="H16"/>
      <c s="79" r="I16"/>
      <c s="79" r="J16"/>
      <c s="51" r="K16"/>
    </row>
    <row customHeight="1" r="17" ht="18.0">
      <c s="51" r="A17"/>
      <c s="46" r="B17">
        <v>4</v>
      </c>
      <c s="36" r="C17">
        <f>I14+7</f>
        <v>41713</v>
      </c>
      <c s="36" r="D17"/>
      <c t="str" s="95" r="E17">
        <f>CONCATENATE("TEST 1RM - Aim for ",IF(('Introductory Microcycle'!G6=5),"25-45lbs","10-20kg")," more weight")</f>
        <v>TEST 1RM - Aim for 25-45lbs more weight</v>
      </c>
      <c s="95" r="F17"/>
      <c s="95" r="G17"/>
      <c s="95" r="H17"/>
      <c s="95" r="I17"/>
      <c s="95" r="J17"/>
      <c s="74" r="K17"/>
    </row>
    <row customHeight="1" r="18" ht="18.0">
      <c s="51" r="A18"/>
      <c s="89" r="B18"/>
      <c s="1" r="C18"/>
      <c s="1" r="D18"/>
      <c s="95" r="E18"/>
      <c s="95" r="F18"/>
      <c s="95" r="G18"/>
      <c s="95" r="H18"/>
      <c s="95" r="I18"/>
      <c s="95" r="J18"/>
      <c s="74" r="K18"/>
    </row>
    <row customHeight="1" r="19" ht="18.0">
      <c s="51" r="A19"/>
      <c s="51" r="B19"/>
      <c s="5" r="C19"/>
      <c s="5" r="D19"/>
      <c s="5" r="E19"/>
      <c s="5" r="F19"/>
      <c s="5" r="G19"/>
      <c s="5" r="H19"/>
      <c s="5" r="I19"/>
      <c s="5" r="J19"/>
      <c s="51" r="K19"/>
    </row>
    <row customHeight="1" r="20" ht="18.0">
      <c s="51" r="A20"/>
      <c s="91" r="B20"/>
      <c t="s" s="20" r="C20">
        <v>13</v>
      </c>
      <c s="20" r="D20"/>
      <c s="20" r="E20"/>
      <c s="20" r="F20"/>
      <c t="s" s="20" r="G20">
        <v>14</v>
      </c>
      <c s="20" r="H20"/>
      <c s="20" r="I20"/>
      <c s="20" r="J20"/>
      <c s="51" r="K20"/>
    </row>
    <row r="21">
      <c s="51" r="A21"/>
      <c s="51" r="B21"/>
      <c s="51" r="C21"/>
      <c s="51" r="D21"/>
      <c s="51" r="E21"/>
      <c s="51" r="F21"/>
      <c s="51" r="G21"/>
      <c s="51" r="H21"/>
      <c s="51" r="I21"/>
      <c s="51" r="J21"/>
      <c s="51" r="K21"/>
    </row>
    <row r="22">
      <c s="51" r="A22"/>
      <c s="51" r="B22"/>
      <c s="51" r="C22"/>
      <c s="51" r="D22"/>
      <c s="51" r="E22"/>
      <c s="51" r="F22"/>
      <c s="51" r="G22"/>
      <c s="51" r="H22"/>
      <c s="51" r="I22"/>
      <c s="51" r="J22"/>
      <c s="51" r="K22"/>
    </row>
  </sheetData>
  <mergeCells count="23">
    <mergeCell ref="B2:G2"/>
    <mergeCell ref="C3:F3"/>
    <mergeCell ref="C5:F5"/>
    <mergeCell ref="G5:H5"/>
    <mergeCell ref="C6:F6"/>
    <mergeCell ref="G6:H6"/>
    <mergeCell ref="C8:D8"/>
    <mergeCell ref="E8:F8"/>
    <mergeCell ref="G8:H8"/>
    <mergeCell ref="I8:J8"/>
    <mergeCell ref="C11:D11"/>
    <mergeCell ref="E11:F11"/>
    <mergeCell ref="G11:H11"/>
    <mergeCell ref="I11:J11"/>
    <mergeCell ref="C14:D14"/>
    <mergeCell ref="E14:F14"/>
    <mergeCell ref="G14:H14"/>
    <mergeCell ref="I14:J14"/>
    <mergeCell ref="C17:D17"/>
    <mergeCell ref="E17:J18"/>
    <mergeCell ref="C18:D18"/>
    <mergeCell ref="C20:F20"/>
    <mergeCell ref="G20:J20"/>
  </mergeCell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14" defaultRowHeight="12.75"/>
  <cols>
    <col min="1" customWidth="1" max="1" width="5.71"/>
    <col min="2" customWidth="1" max="2" width="3.86"/>
    <col min="3" customWidth="1" max="9" width="9.29"/>
  </cols>
  <sheetData>
    <row r="1">
      <c s="51" r="A1"/>
      <c s="51" r="B1"/>
      <c s="51" r="C1"/>
      <c s="51" r="D1"/>
      <c s="51" r="E1"/>
      <c s="51" r="F1"/>
      <c s="51" r="G1"/>
      <c s="51" r="H1"/>
      <c s="51" r="I1"/>
    </row>
    <row customHeight="1" r="2" ht="18.0">
      <c s="51" r="A2"/>
      <c t="s" s="32" r="B2">
        <v>0</v>
      </c>
      <c s="32" r="C2"/>
      <c s="32" r="D2"/>
      <c s="32" r="E2"/>
      <c s="32" r="F2"/>
      <c s="32" r="G2"/>
      <c s="7" r="H2"/>
      <c s="50" r="I2"/>
    </row>
    <row customHeight="1" r="3" ht="24.0">
      <c s="51" r="A3"/>
      <c s="31" r="B3"/>
      <c t="str" s="91" r="C3">
        <f>HYPERLINK("http://stronglifts.com/how-to-add-100-pounds-to-your-squat-smolov/","More info at stronglifts.com")</f>
        <v>More info at stronglifts.com</v>
      </c>
      <c s="91" r="D3"/>
      <c s="91" r="E3"/>
      <c s="91" r="F3"/>
      <c s="31" r="G3"/>
      <c s="31" r="H3"/>
      <c s="31" r="I3"/>
    </row>
    <row r="4">
      <c s="51" r="A4"/>
      <c s="51" r="B4"/>
      <c s="97" r="C4"/>
      <c s="97" r="D4"/>
      <c s="97" r="E4"/>
      <c s="97" r="F4"/>
      <c s="97" r="G4"/>
      <c s="97" r="H4"/>
      <c s="51" r="I4"/>
    </row>
    <row customHeight="1" r="5" ht="18.0">
      <c s="51" r="A5"/>
      <c s="11" r="B5"/>
      <c t="s" s="64" r="C5">
        <v>1</v>
      </c>
      <c s="64" r="D5"/>
      <c s="64" r="E5"/>
      <c s="64" r="F5"/>
      <c s="64" r="G5"/>
      <c s="64" r="H5"/>
      <c s="40" r="I5"/>
    </row>
    <row r="6">
      <c s="51" r="A6"/>
      <c s="51" r="B6"/>
      <c s="82" r="C6"/>
      <c s="82" r="D6"/>
      <c s="82" r="E6"/>
      <c s="82" r="F6"/>
      <c s="13" r="G6">
        <f>IF(ISERROR(SEARCH("p",C5)),2.5,5)</f>
        <v>5</v>
      </c>
      <c s="28" r="H6"/>
      <c s="51" r="I6"/>
    </row>
    <row customHeight="1" r="7" ht="18.0">
      <c s="51" r="A7"/>
      <c s="51" r="B7"/>
      <c t="s" s="65" r="C7">
        <v>2</v>
      </c>
      <c s="65" r="D7"/>
      <c s="65" r="E7"/>
      <c s="73" r="F7"/>
      <c s="64" r="G7">
        <v>225</v>
      </c>
      <c s="64" r="H7"/>
      <c s="40" r="I7"/>
    </row>
    <row customHeight="1" r="8" ht="18.0">
      <c s="51" r="A8"/>
      <c s="51" r="B8"/>
      <c t="s" s="73" r="C8">
        <v>3</v>
      </c>
      <c s="73" r="D8"/>
      <c s="73" r="E8"/>
      <c s="73" r="F8"/>
      <c s="81" r="G8">
        <v>41667</v>
      </c>
      <c s="81" r="H8"/>
      <c s="40" r="I8"/>
    </row>
    <row customHeight="1" r="9" ht="18.0">
      <c s="51" r="A9"/>
      <c s="33" r="B9"/>
      <c s="33" r="C9"/>
      <c s="33" r="D9"/>
      <c s="33" r="E9"/>
      <c s="33" r="F9"/>
      <c s="10" r="G9"/>
      <c s="10" r="H9"/>
      <c s="51" r="I9"/>
    </row>
    <row customHeight="1" r="10" ht="18.0">
      <c s="51" r="A10"/>
      <c s="46" r="B10">
        <v>1</v>
      </c>
      <c s="36" r="C10">
        <f>G8</f>
        <v>41667</v>
      </c>
      <c s="16" r="D10"/>
      <c s="6" r="E10">
        <f>C10+1</f>
        <v>41668</v>
      </c>
      <c s="16" r="F10"/>
      <c s="30" r="G10">
        <f>E10+1</f>
        <v>41669</v>
      </c>
      <c s="98" r="H10"/>
      <c s="74" r="I10"/>
    </row>
    <row customHeight="1" r="11" ht="18.0">
      <c s="51" r="A11"/>
      <c s="89" r="B11"/>
      <c t="s" s="86" r="C11">
        <v>4</v>
      </c>
      <c s="66" r="D11">
        <f>ROUND(((0.65*G7)/'Introductory Microcycle'!G6),0)*'Introductory Microcycle'!G6</f>
        <v>145</v>
      </c>
      <c t="s" s="68" r="E11">
        <v>4</v>
      </c>
      <c s="66" r="F11">
        <f>ROUND(((0.65*G7)/'Introductory Microcycle'!G6),0)*'Introductory Microcycle'!G6</f>
        <v>145</v>
      </c>
      <c t="s" s="68" r="G11">
        <v>5</v>
      </c>
      <c s="80" r="H11">
        <f>ROUND(((0.7*G7)/'Introductory Microcycle'!G6),0)*'Introductory Microcycle'!G6</f>
        <v>160</v>
      </c>
      <c s="74" r="I11"/>
    </row>
    <row customHeight="1" r="12" ht="18.0">
      <c s="51" r="A12"/>
      <c s="89" r="B12"/>
      <c t="s" s="86" r="C12">
        <v>6</v>
      </c>
      <c s="66" r="D12">
        <f>ROUND(((0.7*G7)/'Introductory Microcycle'!G6),0)*'Introductory Microcycle'!G6</f>
        <v>160</v>
      </c>
      <c t="s" s="68" r="E12">
        <v>6</v>
      </c>
      <c s="66" r="F12">
        <f>ROUND(((0.7*G7)/'Introductory Microcycle'!G6),0)*'Introductory Microcycle'!G6</f>
        <v>160</v>
      </c>
      <c t="s" s="68" r="G12">
        <v>7</v>
      </c>
      <c s="80" r="H12">
        <f>ROUND(((0.75*G7)/'Introductory Microcycle'!G6),0)*'Introductory Microcycle'!G6</f>
        <v>170</v>
      </c>
      <c s="74" r="I12"/>
    </row>
    <row customHeight="1" r="13" ht="18.0">
      <c s="51" r="A13"/>
      <c s="89" r="B13"/>
      <c t="s" s="86" r="C13">
        <v>8</v>
      </c>
      <c s="66" r="D13">
        <f>ROUND(((0.75*G7)/'Introductory Microcycle'!G6),0)*'Introductory Microcycle'!G6</f>
        <v>170</v>
      </c>
      <c t="s" s="68" r="E13">
        <v>8</v>
      </c>
      <c s="66" r="F13">
        <f>ROUND(((0.75*G7)/'Introductory Microcycle'!G6),0)*'Introductory Microcycle'!G6</f>
        <v>170</v>
      </c>
      <c t="s" s="68" r="G13">
        <v>8</v>
      </c>
      <c s="80" r="H13">
        <f>ROUND(((0.8*G7)/'Introductory Microcycle'!G6),0)*'Introductory Microcycle'!G6</f>
        <v>180</v>
      </c>
      <c s="74" r="I13"/>
    </row>
    <row customHeight="1" r="14" ht="18.0">
      <c s="51" r="A14"/>
      <c s="89" r="B14"/>
      <c t="s" s="62" r="C14">
        <v>9</v>
      </c>
      <c s="17" r="D14">
        <f>ROUND(((0.8*G7)/'Introductory Microcycle'!G6),0)*'Introductory Microcycle'!G6</f>
        <v>180</v>
      </c>
      <c t="s" s="53" r="E14">
        <v>9</v>
      </c>
      <c s="17" r="F14">
        <f>ROUND(((0.8*G7)/'Introductory Microcycle'!G6),0)*'Introductory Microcycle'!G6</f>
        <v>180</v>
      </c>
      <c t="s" s="53" r="G14">
        <v>9</v>
      </c>
      <c s="96" r="H14">
        <f>ROUND(((0.9*G7)/'Introductory Microcycle'!G6),0)*'Introductory Microcycle'!G6</f>
        <v>205</v>
      </c>
      <c s="74" r="I14"/>
    </row>
    <row customHeight="1" r="15" ht="18.0">
      <c s="51" r="A15"/>
      <c s="89" r="B15"/>
      <c s="2" r="C15"/>
      <c s="77" r="D15"/>
      <c s="77" r="E15"/>
      <c s="77" r="F15"/>
      <c s="77" r="G15"/>
      <c s="90" r="H15"/>
      <c s="74" r="I15"/>
    </row>
    <row customHeight="1" r="16" ht="18.0">
      <c s="51" r="A16"/>
      <c s="93" r="B16"/>
      <c s="36" r="C16">
        <f>G10+1</f>
        <v>41670</v>
      </c>
      <c s="16" r="D16"/>
      <c s="6" r="E16">
        <f>C16+1</f>
        <v>41671</v>
      </c>
      <c s="16" r="F16"/>
      <c s="30" r="G16">
        <f>E16+1</f>
        <v>41672</v>
      </c>
      <c s="98" r="H16"/>
      <c s="74" r="I16"/>
    </row>
    <row customHeight="1" r="17" ht="18.0">
      <c s="51" r="A17"/>
      <c s="93" r="B17"/>
      <c t="s" s="88" r="C17">
        <v>10</v>
      </c>
      <c s="88" r="D17"/>
      <c t="s" s="26" r="E17">
        <v>11</v>
      </c>
      <c s="26" r="F17"/>
      <c t="s" s="67" r="G17">
        <v>10</v>
      </c>
      <c s="67" r="H17"/>
      <c s="74" r="I17"/>
    </row>
    <row customHeight="1" r="18" ht="18.0">
      <c s="51" r="A18"/>
      <c s="93" r="B18"/>
      <c t="s" s="24" r="C18">
        <v>4</v>
      </c>
      <c s="54" r="D18"/>
      <c t="s" s="56" r="E18">
        <v>4</v>
      </c>
      <c s="56" r="F18"/>
      <c t="s" s="52" r="G18">
        <v>4</v>
      </c>
      <c s="52" r="H18"/>
      <c s="74" r="I18"/>
    </row>
    <row customHeight="1" r="19" ht="18.0">
      <c s="51" r="A19"/>
      <c s="93" r="B19"/>
      <c t="s" s="9" r="C19">
        <v>12</v>
      </c>
      <c s="9" r="D19"/>
      <c s="9" r="E19"/>
      <c s="9" r="F19"/>
      <c s="9" r="G19"/>
      <c s="9" r="H19"/>
      <c s="74" r="I19"/>
    </row>
    <row customHeight="1" r="20" ht="18.0">
      <c s="51" r="A20"/>
      <c s="93" r="B20"/>
      <c s="9" r="C20"/>
      <c s="9" r="D20"/>
      <c s="9" r="E20"/>
      <c s="9" r="F20"/>
      <c s="9" r="G20"/>
      <c s="9" r="H20"/>
      <c s="74" r="I20"/>
    </row>
    <row customHeight="1" r="21" ht="18.0">
      <c s="51" r="A21"/>
      <c s="33" r="B21"/>
      <c s="85" r="C21"/>
      <c s="85" r="D21"/>
      <c s="85" r="E21"/>
      <c s="85" r="F21"/>
      <c s="85" r="G21"/>
      <c s="85" r="H21"/>
      <c s="51" r="I21"/>
    </row>
    <row customHeight="1" r="22" ht="18.0">
      <c s="51" r="A22"/>
      <c s="46" r="B22">
        <v>2</v>
      </c>
      <c s="36" r="C22">
        <f>G16+2</f>
        <v>41674</v>
      </c>
      <c s="16" r="D22"/>
      <c s="6" r="E22">
        <f>C22+2</f>
        <v>41676</v>
      </c>
      <c s="16" r="F22"/>
      <c s="30" r="G22">
        <f>E22+2</f>
        <v>41678</v>
      </c>
      <c s="98" r="H22"/>
      <c s="74" r="I22"/>
    </row>
    <row customHeight="1" r="23" ht="18.0">
      <c s="51" r="A23"/>
      <c s="89" r="B23"/>
      <c t="s" s="25" r="C23">
        <v>8</v>
      </c>
      <c s="87" r="D23">
        <f>ROUND(((0.85*G7)/'Introductory Microcycle'!G6),0)*'Introductory Microcycle'!G6</f>
        <v>190</v>
      </c>
      <c t="s" s="53" r="E23">
        <v>7</v>
      </c>
      <c s="87" r="F23">
        <f>ROUND(((0.85*G7)/'Introductory Microcycle'!G6),0)*'Introductory Microcycle'!G6</f>
        <v>190</v>
      </c>
      <c t="s" s="53" r="G23">
        <v>6</v>
      </c>
      <c s="72" r="H23">
        <f>ROUND(((0.85*G7)/'Introductory Microcycle'!G6),0)*'Introductory Microcycle'!G6</f>
        <v>190</v>
      </c>
      <c s="74" r="I23"/>
    </row>
    <row customHeight="1" r="24" ht="18.0">
      <c s="51" r="A24"/>
      <c s="51" r="B24"/>
      <c s="5" r="C24"/>
      <c s="5" r="D24"/>
      <c s="5" r="E24"/>
      <c s="5" r="F24"/>
      <c s="5" r="G24"/>
      <c s="5" r="H24"/>
      <c s="51" r="I24"/>
    </row>
    <row customHeight="1" r="25" ht="18.0">
      <c s="51" r="A25"/>
      <c s="91" r="B25"/>
      <c t="s" s="20" r="C25">
        <v>13</v>
      </c>
      <c s="20" r="D25"/>
      <c s="20" r="E25"/>
      <c t="s" s="20" r="F25">
        <v>14</v>
      </c>
      <c s="20" r="G25"/>
      <c s="20" r="H25"/>
      <c s="31" r="I25"/>
    </row>
    <row customHeight="1" r="26" ht="18.0">
      <c s="51" r="A26"/>
      <c s="91" r="B26"/>
      <c s="20" r="C26"/>
      <c s="20" r="D26"/>
      <c s="20" r="E26"/>
      <c s="20" r="F26"/>
      <c s="20" r="G26"/>
      <c s="20" r="H26"/>
      <c s="31" r="I26"/>
    </row>
  </sheetData>
  <mergeCells count="25">
    <mergeCell ref="B2:G2"/>
    <mergeCell ref="C3:F3"/>
    <mergeCell ref="C5:H5"/>
    <mergeCell ref="C7:F7"/>
    <mergeCell ref="G7:H7"/>
    <mergeCell ref="C8:F8"/>
    <mergeCell ref="G8:H8"/>
    <mergeCell ref="C10:D10"/>
    <mergeCell ref="E10:F10"/>
    <mergeCell ref="G10:H10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H20"/>
    <mergeCell ref="C22:D22"/>
    <mergeCell ref="E22:F22"/>
    <mergeCell ref="G22:H22"/>
    <mergeCell ref="C25:E25"/>
    <mergeCell ref="F25:H25"/>
  </mergeCells>
  <dataValidations>
    <dataValidation showDropDown="1" showErrorMessage="1" sqref="C5:H5" allowBlank="1" prompt=": false" type="list" showInputMessage="1">
      <formula1>"Using Pounds - Click to Change,Using Kilograms - Click to Change"</formula1>
    </dataValidation>
  </dataValidation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8.0" defaultRowHeight="12.75"/>
  <cols>
    <col min="1" customWidth="1" max="1" style="51" width="5.71"/>
    <col min="2" customWidth="1" max="2" style="51" width="3.86"/>
    <col min="3" customWidth="1" max="9" style="51" width="9.29"/>
  </cols>
  <sheetData>
    <row r="1">
      <c s="51" r="A1"/>
      <c s="51" r="B1"/>
      <c s="51" r="C1"/>
      <c s="51" r="D1"/>
      <c s="51" r="E1"/>
      <c s="51" r="F1"/>
      <c s="51" r="G1"/>
      <c s="51" r="H1"/>
      <c s="51" r="I1"/>
    </row>
    <row customHeight="1" r="2" ht="18.0">
      <c s="51" r="A2"/>
      <c t="s" s="32" r="B2">
        <v>22</v>
      </c>
      <c s="32" r="C2"/>
      <c s="32" r="D2"/>
      <c s="32" r="E2"/>
      <c s="32" r="F2"/>
      <c s="32" r="G2"/>
      <c s="7" r="H2"/>
      <c s="50" r="I2"/>
    </row>
    <row customHeight="1" r="3" ht="24.0">
      <c s="51" r="A3"/>
      <c s="31" r="B3"/>
      <c t="str" s="91" r="C3">
        <f>HYPERLINK("http://stronglifts.com/how-to-add-100-pounds-to-your-squat-smolov/","More info at stronglifts.com")</f>
        <v>More info at stronglifts.com</v>
      </c>
      <c s="91" r="D3"/>
      <c s="91" r="E3"/>
      <c s="91" r="F3"/>
      <c s="31" r="G3"/>
      <c s="31" r="H3"/>
      <c s="31" r="I3"/>
    </row>
    <row r="4">
      <c s="51" r="A4"/>
      <c s="51" r="B4"/>
      <c s="51" r="C4"/>
      <c s="51" r="D4"/>
      <c s="51" r="E4"/>
      <c s="51" r="F4"/>
      <c s="97" r="G4"/>
      <c s="97" r="H4"/>
      <c s="51" r="I4"/>
    </row>
    <row customHeight="1" r="5" ht="18.0">
      <c s="51" r="A5"/>
      <c s="51" r="B5"/>
      <c t="s" s="94" r="C5">
        <v>23</v>
      </c>
      <c s="94" r="D5"/>
      <c s="94" r="E5"/>
      <c s="94" r="F5"/>
      <c s="48" r="G5">
        <v>310</v>
      </c>
      <c s="48" r="H5"/>
      <c s="40" r="I5"/>
    </row>
    <row customHeight="1" r="6" ht="18.0">
      <c s="51" r="A6"/>
      <c s="51" r="B6"/>
      <c t="s" s="73" r="C6">
        <v>24</v>
      </c>
      <c s="73" r="D6"/>
      <c s="73" r="E6"/>
      <c s="73" r="F6"/>
      <c s="64" r="G6">
        <v>165</v>
      </c>
      <c s="64" r="H6"/>
      <c s="40" r="I6"/>
    </row>
    <row customHeight="1" r="7" ht="18.0">
      <c s="51" r="A7"/>
      <c s="51" r="B7"/>
      <c t="s" s="73" r="C7">
        <v>25</v>
      </c>
      <c s="73" r="D7"/>
      <c s="73" r="E7"/>
      <c s="73" r="F7"/>
      <c s="44" r="G7">
        <v>310</v>
      </c>
      <c s="44" r="H7"/>
      <c s="99" r="I7"/>
    </row>
    <row customHeight="1" r="8" ht="18.0">
      <c s="51" r="A8"/>
      <c s="51" r="B8"/>
      <c t="s" s="94" r="C8">
        <v>17</v>
      </c>
      <c s="94" r="D8"/>
      <c s="94" r="E8"/>
      <c s="94" r="F8"/>
      <c s="78" r="G8">
        <v>44277</v>
      </c>
      <c s="6" r="H8"/>
      <c s="12" r="I8"/>
    </row>
    <row customHeight="1" r="9" ht="18.0">
      <c s="51" r="A9"/>
      <c s="51" r="B9"/>
      <c s="3" r="C9"/>
      <c s="3" r="D9"/>
      <c s="3" r="E9"/>
      <c s="3" r="F9"/>
      <c s="57" r="G9"/>
      <c s="57" r="H9"/>
      <c s="51" r="I9"/>
    </row>
    <row customHeight="1" r="10" ht="18.0">
      <c s="14" r="A10"/>
      <c t="s" s="51" r="B10">
        <v>26</v>
      </c>
      <c s="51" r="C10"/>
      <c s="51" r="D10"/>
      <c s="51" r="E10"/>
      <c s="51" r="F10"/>
      <c s="51" r="G10"/>
      <c s="51" r="H10"/>
      <c s="51" r="I10"/>
    </row>
    <row r="11">
      <c s="4" r="A11"/>
      <c s="51" r="B11"/>
      <c s="51" r="C11"/>
      <c s="51" r="D11"/>
      <c s="51" r="E11"/>
      <c s="51" r="F11"/>
      <c s="51" r="G11"/>
      <c s="51" r="H11"/>
      <c s="51" r="I11"/>
    </row>
    <row customHeight="1" r="12" ht="18.0">
      <c s="4" r="A12"/>
      <c t="str" s="58" r="B12">
        <f>HYPERLINK("http://stronglifts.com/how-to-squat-safely-when-youre-alone/","Squat Negative: Squat down until the bar hits the safety pins.")</f>
        <v>Squat Negative: Squat down until the bar hits the safety pins.</v>
      </c>
      <c s="58" r="C12"/>
      <c s="58" r="D12"/>
      <c s="58" r="E12"/>
      <c s="58" r="F12"/>
      <c s="58" r="G12"/>
      <c s="58" r="H12"/>
      <c s="58" r="I12"/>
    </row>
    <row customHeight="1" r="13" ht="18.0">
      <c s="4" r="A13"/>
      <c t="str" s="58" r="B13">
        <f>HYPERLINK("http://stronglifts.com/how-to-squat-safely-when-youre-alone/","Slowly &amp; controlled. There's no upward motion. Use this guide for the safety pins.")</f>
        <v>Slowly &amp; controlled. There's no upward motion. Use this guide for the safety pins.</v>
      </c>
      <c s="58" r="C13"/>
      <c s="58" r="D13"/>
      <c s="58" r="E13"/>
      <c s="58" r="F13"/>
      <c s="58" r="G13"/>
      <c s="58" r="H13"/>
      <c s="58" r="I13"/>
    </row>
    <row customHeight="1" r="14" ht="18.0">
      <c s="4" r="A14"/>
      <c s="33" r="B14"/>
      <c s="33" r="C14"/>
      <c s="33" r="D14"/>
      <c s="33" r="E14"/>
      <c s="33" r="F14"/>
      <c s="33" r="G14"/>
      <c s="33" r="H14"/>
      <c s="51" r="I14"/>
    </row>
    <row customHeight="1" r="15" ht="18.0">
      <c s="51" r="A15"/>
      <c s="46" r="B15">
        <v>1</v>
      </c>
      <c s="36" r="C15">
        <f>G8</f>
        <v>44277</v>
      </c>
      <c s="36" r="D15"/>
      <c s="6" r="E15">
        <f>C15+2</f>
        <v>44279</v>
      </c>
      <c s="6" r="F15"/>
      <c s="30" r="G15">
        <f>E15+2</f>
        <v>44281</v>
      </c>
      <c s="30" r="H15"/>
      <c s="74" r="I15"/>
    </row>
    <row customHeight="1" r="16" ht="18.0">
      <c s="51" r="A16"/>
      <c s="43" r="B16"/>
      <c t="s" s="100" r="C16">
        <v>27</v>
      </c>
      <c s="100" r="D16"/>
      <c t="s" s="55" r="E16">
        <v>28</v>
      </c>
      <c s="55" r="F16"/>
      <c t="s" s="67" r="G16">
        <v>29</v>
      </c>
      <c s="67" r="H16"/>
      <c s="74" r="I16"/>
    </row>
    <row customHeight="1" r="17" ht="18.0">
      <c s="51" r="A17"/>
      <c s="89" r="B17"/>
      <c t="s" s="25" r="C17">
        <v>9</v>
      </c>
      <c s="87" r="D17">
        <f>ROUND(((G5+IF(('Introductory Microcycle'!G6=5),10,5))/'Introductory Microcycle'!G6),0)*'Introductory Microcycle'!G6</f>
        <v>320</v>
      </c>
      <c t="s" s="35" r="E17">
        <v>30</v>
      </c>
      <c s="87" r="F17">
        <f>ROUND(((G6*0.6)/'Introductory Microcycle'!G6),0)*'Introductory Microcycle'!G6</f>
        <v>100</v>
      </c>
      <c t="s" s="35" r="G17">
        <v>31</v>
      </c>
      <c s="72" r="H17">
        <f>ROUND(((G7*0.7)/'Introductory Microcycle'!G6),0)*'Introductory Microcycle'!G6</f>
        <v>215</v>
      </c>
      <c s="74" r="I17"/>
    </row>
    <row customHeight="1" r="18" ht="18.0">
      <c s="51" r="A18"/>
      <c s="33" r="B18"/>
      <c s="76" r="C18"/>
      <c s="76" r="D18"/>
      <c s="76" r="E18"/>
      <c s="76" r="F18"/>
      <c s="76" r="G18"/>
      <c s="76" r="H18"/>
      <c s="51" r="I18"/>
    </row>
    <row customHeight="1" r="19" ht="18.0">
      <c s="51" r="A19"/>
      <c s="46" r="B19">
        <v>2</v>
      </c>
      <c s="36" r="C19">
        <f>C15+7</f>
        <v>44284</v>
      </c>
      <c s="36" r="D19"/>
      <c s="6" r="E19">
        <f>C19+2</f>
        <v>44286</v>
      </c>
      <c s="6" r="F19"/>
      <c s="30" r="G19">
        <f>E19+2</f>
        <v>44288</v>
      </c>
      <c s="30" r="H19"/>
      <c s="74" r="I19"/>
    </row>
    <row customHeight="1" r="20" ht="18.0">
      <c s="51" r="A20"/>
      <c s="43" r="B20"/>
      <c t="s" s="100" r="C20">
        <v>27</v>
      </c>
      <c s="100" r="D20"/>
      <c t="s" s="55" r="E20">
        <v>28</v>
      </c>
      <c s="83" r="F20"/>
      <c t="s" s="67" r="G20">
        <v>29</v>
      </c>
      <c s="67" r="H20"/>
      <c s="74" r="I20"/>
    </row>
    <row customHeight="1" r="21" ht="18.0">
      <c s="51" r="A21"/>
      <c s="89" r="B21"/>
      <c t="s" s="25" r="C21">
        <v>9</v>
      </c>
      <c s="87" r="D21">
        <f>ROUND(((G5+IF(('Introductory Microcycle'!G6=5),20,10))/'Introductory Microcycle'!G6),0)*'Introductory Microcycle'!G6</f>
        <v>330</v>
      </c>
      <c t="s" s="35" r="E21">
        <v>30</v>
      </c>
      <c s="87" r="F21">
        <f>ROUND(((G6*0.6)/'Introductory Microcycle'!G6),0)*'Introductory Microcycle'!G6</f>
        <v>100</v>
      </c>
      <c t="s" s="35" r="G21">
        <v>31</v>
      </c>
      <c s="72" r="H21">
        <f>ROUND(((G7*0.75)/'Introductory Microcycle'!G6),0)*'Introductory Microcycle'!G6</f>
        <v>235</v>
      </c>
      <c s="74" r="I21"/>
    </row>
    <row customHeight="1" r="22" ht="18.0">
      <c s="51" r="A22"/>
      <c s="51" r="B22"/>
      <c s="5" r="C22"/>
      <c s="5" r="D22"/>
      <c s="5" r="E22"/>
      <c s="5" r="F22"/>
      <c s="5" r="G22"/>
      <c s="5" r="H22"/>
      <c s="51" r="I22"/>
    </row>
    <row customHeight="1" r="23" ht="18.0">
      <c s="51" r="A23"/>
      <c s="91" r="B23"/>
      <c t="s" s="20" r="C23">
        <v>13</v>
      </c>
      <c s="20" r="D23"/>
      <c s="20" r="E23"/>
      <c t="s" s="20" r="F23">
        <v>14</v>
      </c>
      <c s="20" r="G23"/>
      <c s="20" r="H23"/>
      <c s="31" r="I23"/>
    </row>
    <row r="24">
      <c s="51" r="A24"/>
      <c s="51" r="B24"/>
      <c s="51" r="C24"/>
      <c s="51" r="D24"/>
      <c s="51" r="E24"/>
      <c s="51" r="F24"/>
      <c s="51" r="G24"/>
      <c s="51" r="H24"/>
      <c s="51" r="I24"/>
    </row>
    <row r="25">
      <c s="51" r="A25"/>
      <c s="51" r="B25"/>
      <c s="51" r="C25"/>
      <c s="51" r="D25"/>
      <c s="51" r="E25"/>
      <c s="51" r="F25"/>
      <c s="51" r="G25"/>
      <c s="51" r="H25"/>
      <c s="51" r="I25"/>
    </row>
  </sheetData>
  <mergeCells count="27">
    <mergeCell ref="B2:G2"/>
    <mergeCell ref="C3:F3"/>
    <mergeCell ref="C5:F5"/>
    <mergeCell ref="G5:H5"/>
    <mergeCell ref="C6:F6"/>
    <mergeCell ref="G6:H6"/>
    <mergeCell ref="C7:F7"/>
    <mergeCell ref="G7:H7"/>
    <mergeCell ref="C8:F8"/>
    <mergeCell ref="G8:H8"/>
    <mergeCell ref="B10:I10"/>
    <mergeCell ref="B12:I12"/>
    <mergeCell ref="B13:I13"/>
    <mergeCell ref="C15:D15"/>
    <mergeCell ref="E15:F15"/>
    <mergeCell ref="G15:H15"/>
    <mergeCell ref="C16:D16"/>
    <mergeCell ref="E16:F16"/>
    <mergeCell ref="G16:H16"/>
    <mergeCell ref="C19:D19"/>
    <mergeCell ref="E19:F19"/>
    <mergeCell ref="G19:H19"/>
    <mergeCell ref="C20:D20"/>
    <mergeCell ref="E20:F20"/>
    <mergeCell ref="G20:H20"/>
    <mergeCell ref="C23:E23"/>
    <mergeCell ref="F23:H23"/>
  </mergeCell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8.0" defaultRowHeight="12.75"/>
  <cols>
    <col min="1" customWidth="1" max="1" style="51" width="5.71"/>
    <col min="2" customWidth="1" max="2" style="51" width="3.86"/>
    <col min="3" customWidth="1" max="9" style="51" width="9.29"/>
  </cols>
  <sheetData>
    <row r="1">
      <c s="51" r="A1"/>
      <c s="51" r="B1"/>
      <c s="51" r="C1"/>
      <c s="51" r="D1"/>
      <c s="51" r="E1"/>
      <c s="51" r="F1"/>
      <c s="51" r="G1"/>
      <c s="51" r="H1"/>
      <c s="51" r="I1"/>
    </row>
    <row customHeight="1" r="2" ht="18.0">
      <c s="51" r="A2"/>
      <c t="s" s="32" r="B2">
        <v>32</v>
      </c>
      <c s="32" r="C2"/>
      <c s="32" r="D2"/>
      <c s="32" r="E2"/>
      <c s="32" r="F2"/>
      <c s="32" r="G2"/>
      <c s="51" r="H2"/>
      <c s="51" r="I2"/>
    </row>
    <row customHeight="1" r="3" ht="24.0">
      <c s="51" r="A3"/>
      <c s="31" r="B3"/>
      <c t="str" s="91" r="C3">
        <f>HYPERLINK("http://stronglifts.com/how-to-add-100-pounds-to-your-squat-smolov/","More info at stronglifts.com")</f>
        <v>More info at stronglifts.com</v>
      </c>
      <c s="91" r="D3"/>
      <c s="91" r="E3"/>
      <c s="91" r="F3"/>
      <c s="31" r="G3"/>
      <c s="31" r="H3"/>
      <c s="31" r="I3"/>
    </row>
    <row r="4">
      <c s="51" r="A4"/>
      <c s="51" r="B4"/>
      <c s="51" r="C4"/>
      <c s="51" r="D4"/>
      <c s="51" r="E4"/>
      <c s="51" r="F4"/>
      <c s="97" r="G4"/>
      <c s="97" r="H4"/>
      <c s="51" r="I4"/>
    </row>
    <row customHeight="1" r="5" ht="18.0">
      <c s="51" r="A5"/>
      <c s="51" r="B5"/>
      <c t="s" s="94" r="C5">
        <v>23</v>
      </c>
      <c s="94" r="D5"/>
      <c s="94" r="E5"/>
      <c s="94" r="F5"/>
      <c s="48" r="G5">
        <v>425</v>
      </c>
      <c s="48" r="H5"/>
      <c s="40" r="I5"/>
    </row>
    <row customHeight="1" r="6" ht="18.0">
      <c s="51" r="A6"/>
      <c s="51" r="B6"/>
      <c t="s" s="94" r="C6">
        <v>17</v>
      </c>
      <c s="94" r="D6"/>
      <c s="94" r="E6"/>
      <c s="94" r="F6"/>
      <c s="29" r="G6">
        <v>41663</v>
      </c>
      <c s="29" r="H6"/>
      <c s="40" r="I6"/>
    </row>
    <row customHeight="1" r="7" ht="18.0">
      <c s="51" r="A7"/>
      <c s="33" r="B7"/>
      <c s="33" r="C7"/>
      <c s="33" r="D7"/>
      <c s="33" r="E7"/>
      <c s="33" r="F7"/>
      <c s="10" r="G7"/>
      <c s="10" r="H7"/>
      <c s="51" r="I7"/>
    </row>
    <row customHeight="1" r="8" ht="18.0">
      <c s="51" r="A8"/>
      <c s="34" r="B8">
        <v>1</v>
      </c>
      <c s="36" r="C8">
        <f>G6</f>
        <v>41663</v>
      </c>
      <c s="16" r="D8"/>
      <c s="6" r="E8">
        <f>C8+2</f>
        <v>41665</v>
      </c>
      <c s="16" r="F8"/>
      <c s="30" r="G8">
        <f>E8+3</f>
        <v>41668</v>
      </c>
      <c s="98" r="H8"/>
      <c s="63" r="I8"/>
    </row>
    <row customHeight="1" r="9" ht="18.0">
      <c s="51" r="A9"/>
      <c s="75" r="B9"/>
      <c t="s" s="84" r="C9">
        <v>7</v>
      </c>
      <c s="37" r="D9">
        <f>ROUND(((0.65*G5)/'Introductory Microcycle'!G6),0)*'Introductory Microcycle'!G6</f>
        <v>275</v>
      </c>
      <c t="s" s="60" r="E9">
        <v>7</v>
      </c>
      <c s="37" r="F9">
        <f>ROUND(((0.6*G5)/'Introductory Microcycle'!G6),0)*'Introductory Microcycle'!G6</f>
        <v>255</v>
      </c>
      <c t="s" s="60" r="G9">
        <v>33</v>
      </c>
      <c s="59" r="H9">
        <f>ROUND(((0.65*G5)/'Introductory Microcycle'!G6),0)*'Introductory Microcycle'!G6</f>
        <v>275</v>
      </c>
      <c s="63" r="I9"/>
    </row>
    <row customHeight="1" r="10" ht="18.0">
      <c s="51" r="A10"/>
      <c s="75" r="B10"/>
      <c t="s" s="84" r="C10">
        <v>33</v>
      </c>
      <c s="37" r="D10">
        <f>ROUND(((0.75*G5)/'Introductory Microcycle'!G6),0)*'Introductory Microcycle'!G6</f>
        <v>320</v>
      </c>
      <c t="s" s="60" r="E10">
        <v>7</v>
      </c>
      <c s="37" r="F10">
        <f>ROUND(((0.7*G5)/'Introductory Microcycle'!G6),0)*'Introductory Microcycle'!G6</f>
        <v>300</v>
      </c>
      <c t="s" s="60" r="G10">
        <v>33</v>
      </c>
      <c s="59" r="H10">
        <f>ROUND(((0.7*G5)/'Introductory Microcycle'!G6),0)*'Introductory Microcycle'!G6</f>
        <v>300</v>
      </c>
      <c s="63" r="I10"/>
    </row>
    <row customHeight="1" r="11" ht="18.0">
      <c s="51" r="A11"/>
      <c s="75" r="B11"/>
      <c t="s" s="84" r="C11">
        <v>34</v>
      </c>
      <c s="37" r="D11">
        <f>ROUND(((0.85*G5)/'Introductory Microcycle'!G6),0)*'Introductory Microcycle'!G6</f>
        <v>360</v>
      </c>
      <c t="s" s="60" r="E11">
        <v>33</v>
      </c>
      <c s="37" r="F11">
        <f>ROUND(((0.8*G5)/'Introductory Microcycle'!G6),0)*'Introductory Microcycle'!G6</f>
        <v>340</v>
      </c>
      <c t="s" s="60" r="G11">
        <v>35</v>
      </c>
      <c s="59" r="H11">
        <f>ROUND(((0.8*G5)/'Introductory Microcycle'!G6),0)*'Introductory Microcycle'!G6</f>
        <v>340</v>
      </c>
      <c s="63" r="I11"/>
    </row>
    <row customHeight="1" r="12" ht="18.0">
      <c s="51" r="A12"/>
      <c s="75" r="B12"/>
      <c t="s" s="84" r="C12">
        <v>6</v>
      </c>
      <c s="37" r="D12">
        <f>ROUND(((0.85*G5)/'Introductory Microcycle'!G6),0)*'Introductory Microcycle'!G6</f>
        <v>360</v>
      </c>
      <c t="s" s="60" r="E12">
        <v>7</v>
      </c>
      <c s="37" r="F12">
        <f>ROUND(((0.9*G5)/'Introductory Microcycle'!G6),0)*'Introductory Microcycle'!G6</f>
        <v>385</v>
      </c>
      <c s="41" r="G12"/>
      <c s="92" r="H12"/>
      <c s="63" r="I12"/>
    </row>
    <row customHeight="1" r="13" ht="18.0">
      <c s="51" r="A13"/>
      <c s="75" r="B13"/>
      <c s="15" r="C13"/>
      <c s="61" r="D13"/>
      <c t="s" s="35" r="E13">
        <v>36</v>
      </c>
      <c s="87" r="F13">
        <f>ROUND(((0.85*G5)/'Introductory Microcycle'!G6),0)*'Introductory Microcycle'!G6</f>
        <v>360</v>
      </c>
      <c s="70" r="G13"/>
      <c s="42" r="H13"/>
      <c s="63" r="I13"/>
    </row>
    <row customHeight="1" r="14" ht="18.0">
      <c s="51" r="A14"/>
      <c s="19" r="B14"/>
      <c s="76" r="C14"/>
      <c s="76" r="D14"/>
      <c s="76" r="E14"/>
      <c s="76" r="F14"/>
      <c s="76" r="G14"/>
      <c s="76" r="H14"/>
      <c s="47" r="I14"/>
    </row>
    <row customHeight="1" r="15" ht="18.0">
      <c s="51" r="A15"/>
      <c s="34" r="B15">
        <v>2</v>
      </c>
      <c s="36" r="C15">
        <f>C8+7</f>
        <v>41670</v>
      </c>
      <c s="16" r="D15"/>
      <c s="6" r="E15">
        <f>C15+2</f>
        <v>41672</v>
      </c>
      <c s="16" r="F15"/>
      <c s="30" r="G15">
        <f>E15+3</f>
        <v>41675</v>
      </c>
      <c s="98" r="H15"/>
      <c s="63" r="I15"/>
    </row>
    <row customHeight="1" r="16" ht="18.0">
      <c s="51" r="A16"/>
      <c s="75" r="B16"/>
      <c t="s" s="84" r="C16">
        <v>33</v>
      </c>
      <c s="37" r="D16">
        <f>ROUND(((0.6*G5)/'Introductory Microcycle'!G6),0)*'Introductory Microcycle'!G6</f>
        <v>255</v>
      </c>
      <c t="s" s="60" r="E16">
        <v>7</v>
      </c>
      <c s="37" r="F16">
        <f>ROUND(((0.65*G5)/'Introductory Microcycle'!G6),0)*'Introductory Microcycle'!G6</f>
        <v>275</v>
      </c>
      <c t="s" s="60" r="G16">
        <v>7</v>
      </c>
      <c s="59" r="H16">
        <f>ROUND(((0.65*G5)/'Introductory Microcycle'!G6),0)*'Introductory Microcycle'!G6</f>
        <v>275</v>
      </c>
      <c s="63" r="I16"/>
    </row>
    <row customHeight="1" r="17" ht="18.0">
      <c s="51" r="A17"/>
      <c s="75" r="B17"/>
      <c t="s" s="84" r="C17">
        <v>33</v>
      </c>
      <c s="37" r="D17">
        <f>ROUND(((0.7*G5)/'Introductory Microcycle'!G6),0)*'Introductory Microcycle'!G6</f>
        <v>300</v>
      </c>
      <c t="s" s="60" r="E17">
        <v>7</v>
      </c>
      <c s="37" r="F17">
        <f>ROUND(((0.75*G5)/'Introductory Microcycle'!G6),0)*'Introductory Microcycle'!G6</f>
        <v>320</v>
      </c>
      <c t="s" s="60" r="G17">
        <v>7</v>
      </c>
      <c s="59" r="H17">
        <f>ROUND(((0.75*G5)/'Introductory Microcycle'!G6),0)*'Introductory Microcycle'!G6</f>
        <v>320</v>
      </c>
      <c s="63" r="I17"/>
    </row>
    <row customHeight="1" r="18" ht="18.0">
      <c s="51" r="A18"/>
      <c s="75" r="B18"/>
      <c t="s" s="84" r="C18">
        <v>33</v>
      </c>
      <c s="37" r="D18">
        <f>ROUND(((0.8*G5)/'Introductory Microcycle'!G6),0)*'Introductory Microcycle'!G6</f>
        <v>340</v>
      </c>
      <c t="s" s="60" r="E18">
        <v>7</v>
      </c>
      <c s="37" r="F18">
        <f>ROUND(((0.85*G5)/'Introductory Microcycle'!G6),0)*'Introductory Microcycle'!G6</f>
        <v>360</v>
      </c>
      <c t="s" s="60" r="G18">
        <v>33</v>
      </c>
      <c s="59" r="H18">
        <f>ROUND(((0.85*G5)/'Introductory Microcycle'!G6),0)*'Introductory Microcycle'!G6</f>
        <v>360</v>
      </c>
      <c s="63" r="I18"/>
    </row>
    <row customHeight="1" r="19" ht="18.0">
      <c s="51" r="A19"/>
      <c s="75" r="B19"/>
      <c t="s" s="84" r="C19">
        <v>7</v>
      </c>
      <c s="37" r="D19">
        <f>ROUND(((0.9*G5)/'Introductory Microcycle'!G6),0)*'Introductory Microcycle'!G6</f>
        <v>385</v>
      </c>
      <c t="s" s="60" r="E19">
        <v>37</v>
      </c>
      <c s="37" r="F19">
        <f>ROUND(((0.9*G5)/'Introductory Microcycle'!G6),0)*'Introductory Microcycle'!G6</f>
        <v>385</v>
      </c>
      <c t="s" s="60" r="G19">
        <v>5</v>
      </c>
      <c s="59" r="H19">
        <f>ROUND(((0.9*G5)/'Introductory Microcycle'!G6),0)*'Introductory Microcycle'!G6</f>
        <v>385</v>
      </c>
      <c s="63" r="I19"/>
    </row>
    <row customHeight="1" r="20" ht="18.0">
      <c s="51" r="A20"/>
      <c s="75" r="B20"/>
      <c t="s" s="25" r="C20">
        <v>38</v>
      </c>
      <c s="87" r="D20">
        <f>ROUND(((0.9*G5)/'Introductory Microcycle'!G6),0)*'Introductory Microcycle'!G6</f>
        <v>385</v>
      </c>
      <c t="s" s="35" r="E20">
        <v>7</v>
      </c>
      <c s="87" r="F20">
        <f>ROUND(((0.95*G5)/'Introductory Microcycle'!G6),0)*'Introductory Microcycle'!G6</f>
        <v>405</v>
      </c>
      <c s="49" r="G20"/>
      <c s="39" r="H20"/>
      <c s="63" r="I20"/>
    </row>
    <row customHeight="1" r="21" ht="18.0">
      <c s="51" r="A21"/>
      <c s="19" r="B21"/>
      <c s="76" r="C21"/>
      <c s="76" r="D21"/>
      <c s="76" r="E21"/>
      <c s="76" r="F21"/>
      <c s="76" r="G21"/>
      <c s="76" r="H21"/>
      <c s="47" r="I21"/>
    </row>
    <row customHeight="1" r="22" ht="18.0">
      <c s="51" r="A22"/>
      <c s="34" r="B22">
        <v>3</v>
      </c>
      <c s="36" r="C22">
        <f>C15+7</f>
        <v>41677</v>
      </c>
      <c s="16" r="D22"/>
      <c s="6" r="E22">
        <f>C22+2</f>
        <v>41679</v>
      </c>
      <c s="16" r="F22"/>
      <c s="30" r="G22">
        <f>E22+3</f>
        <v>41682</v>
      </c>
      <c s="98" r="H22"/>
      <c s="63" r="I22"/>
    </row>
    <row customHeight="1" r="23" ht="18.0">
      <c s="51" r="A23"/>
      <c s="75" r="B23"/>
      <c t="s" s="84" r="C23">
        <v>7</v>
      </c>
      <c s="37" r="D23">
        <f>ROUND(((0.6*G5)/'Introductory Microcycle'!G6),0)*'Introductory Microcycle'!G6</f>
        <v>255</v>
      </c>
      <c t="s" s="60" r="E23">
        <v>7</v>
      </c>
      <c s="37" r="F23">
        <f>ROUND(((0.6*G5)/'Introductory Microcycle'!G6),0)*'Introductory Microcycle'!G6</f>
        <v>255</v>
      </c>
      <c t="s" s="60" r="G23">
        <v>7</v>
      </c>
      <c s="59" r="H23">
        <f>ROUND(((0.65*G5)/'Introductory Microcycle'!G6),0)*'Introductory Microcycle'!G6</f>
        <v>275</v>
      </c>
      <c s="63" r="I23"/>
    </row>
    <row customHeight="1" r="24" ht="18.0">
      <c s="51" r="A24"/>
      <c s="75" r="B24"/>
      <c t="s" s="84" r="C24">
        <v>7</v>
      </c>
      <c s="37" r="D24">
        <f>ROUND(((0.7*G5)/'Introductory Microcycle'!G6),0)*'Introductory Microcycle'!G6</f>
        <v>300</v>
      </c>
      <c t="s" s="60" r="E24">
        <v>7</v>
      </c>
      <c s="37" r="F24">
        <f>ROUND(((0.7*G5)/'Introductory Microcycle'!G6),0)*'Introductory Microcycle'!G6</f>
        <v>300</v>
      </c>
      <c t="s" s="60" r="G24">
        <v>7</v>
      </c>
      <c s="59" r="H24">
        <f>ROUND(((0.75*G5)/'Introductory Microcycle'!G6),0)*'Introductory Microcycle'!G6</f>
        <v>320</v>
      </c>
      <c s="63" r="I24"/>
    </row>
    <row customHeight="1" r="25" ht="18.0">
      <c s="51" r="A25"/>
      <c s="75" r="B25"/>
      <c t="s" s="84" r="C25">
        <v>7</v>
      </c>
      <c s="37" r="D25">
        <f>ROUND(((0.8*G5)/'Introductory Microcycle'!G6),0)*'Introductory Microcycle'!G6</f>
        <v>340</v>
      </c>
      <c t="s" s="60" r="E25">
        <v>7</v>
      </c>
      <c s="37" r="F25">
        <f>ROUND(((0.8*G5)/'Introductory Microcycle'!G6),0)*'Introductory Microcycle'!G6</f>
        <v>340</v>
      </c>
      <c t="s" s="60" r="G25">
        <v>7</v>
      </c>
      <c s="59" r="H25">
        <f>ROUND(((0.85*G5)/'Introductory Microcycle'!G6),0)*'Introductory Microcycle'!G6</f>
        <v>360</v>
      </c>
      <c s="63" r="I25"/>
    </row>
    <row customHeight="1" r="26" ht="18.0">
      <c s="51" r="A26"/>
      <c s="75" r="B26"/>
      <c t="s" s="25" r="C26">
        <v>39</v>
      </c>
      <c s="87" r="D26">
        <f>ROUND(((0.9*G5)/'Introductory Microcycle'!G6),0)*'Introductory Microcycle'!G6</f>
        <v>385</v>
      </c>
      <c t="s" s="35" r="E26">
        <v>40</v>
      </c>
      <c s="87" r="F26">
        <f>ROUND(((0.95*G5)/'Introductory Microcycle'!G6),0)*'Introductory Microcycle'!G6</f>
        <v>405</v>
      </c>
      <c t="s" s="35" r="G26">
        <v>41</v>
      </c>
      <c s="72" r="H26">
        <f>ROUND(((0.95*G5)/'Introductory Microcycle'!G6),0)*'Introductory Microcycle'!G6</f>
        <v>405</v>
      </c>
      <c s="63" r="I26"/>
    </row>
    <row customHeight="1" r="27" ht="18.0">
      <c s="51" r="A27"/>
      <c s="33" r="B27"/>
      <c s="79" r="C27"/>
      <c s="79" r="D27"/>
      <c s="79" r="E27"/>
      <c s="79" r="F27"/>
      <c s="79" r="G27"/>
      <c s="79" r="H27"/>
      <c s="51" r="I27"/>
    </row>
    <row customHeight="1" r="28" ht="18.0">
      <c s="51" r="A28"/>
      <c s="34" r="B28">
        <v>4</v>
      </c>
      <c s="36" r="C28">
        <f>C22+7</f>
        <v>41684</v>
      </c>
      <c s="16" r="D28"/>
      <c s="6" r="E28">
        <f>C28+2</f>
        <v>41686</v>
      </c>
      <c s="16" r="F28"/>
      <c s="30" r="G28">
        <f>E28+3</f>
        <v>41689</v>
      </c>
      <c s="98" r="H28"/>
      <c s="74" r="I28"/>
    </row>
    <row customHeight="1" r="29" ht="18.0">
      <c s="51" r="A29"/>
      <c s="75" r="B29"/>
      <c t="s" s="84" r="C29">
        <v>7</v>
      </c>
      <c s="37" r="D29">
        <f>ROUND(((0.7*G5)/'Introductory Microcycle'!G6),0)*'Introductory Microcycle'!G6</f>
        <v>300</v>
      </c>
      <c t="s" s="60" r="E29">
        <v>7</v>
      </c>
      <c s="37" r="F29">
        <f>ROUND(((0.7*G5)/'Introductory Microcycle'!G6),0)*'Introductory Microcycle'!G6</f>
        <v>300</v>
      </c>
      <c t="s" s="60" r="G29">
        <v>7</v>
      </c>
      <c s="59" r="H29">
        <f>ROUND(((0.75*G5)/'Introductory Microcycle'!G6),0)*'Introductory Microcycle'!G6</f>
        <v>320</v>
      </c>
      <c s="74" r="I29"/>
    </row>
    <row customHeight="1" r="30" ht="18.0">
      <c s="51" r="A30"/>
      <c s="75" r="B30"/>
      <c t="s" s="84" r="C30">
        <v>33</v>
      </c>
      <c s="37" r="D30">
        <f>ROUND(((0.8*G5)/'Introductory Microcycle'!G6),0)*'Introductory Microcycle'!G6</f>
        <v>340</v>
      </c>
      <c t="s" s="60" r="E30">
        <v>7</v>
      </c>
      <c s="37" r="F30">
        <f>ROUND(((0.8*G5)/'Introductory Microcycle'!G6),0)*'Introductory Microcycle'!G6</f>
        <v>340</v>
      </c>
      <c t="s" s="60" r="G30">
        <v>33</v>
      </c>
      <c s="59" r="H30">
        <f>ROUND(((0.9*G5)/'Introductory Microcycle'!G6),0)*'Introductory Microcycle'!G6</f>
        <v>385</v>
      </c>
      <c s="74" r="I30"/>
    </row>
    <row customHeight="1" r="31" ht="18.0">
      <c s="51" r="A31"/>
      <c s="75" r="B31"/>
      <c t="s" s="25" r="C31">
        <v>39</v>
      </c>
      <c s="87" r="D31">
        <f>ROUND(((0.9*G5)/'Introductory Microcycle'!G6),0)*'Introductory Microcycle'!G6</f>
        <v>385</v>
      </c>
      <c t="s" s="35" r="E31">
        <v>41</v>
      </c>
      <c s="87" r="F31">
        <f>ROUND(((0.95*G5)/'Introductory Microcycle'!G6),0)*'Introductory Microcycle'!G6</f>
        <v>405</v>
      </c>
      <c t="s" s="35" r="G31">
        <v>34</v>
      </c>
      <c s="72" r="H31">
        <f>ROUND(((0.95*G5)/'Introductory Microcycle'!G6),0)*'Introductory Microcycle'!G6</f>
        <v>405</v>
      </c>
      <c s="74" r="I31"/>
    </row>
    <row customHeight="1" r="32" ht="18.0">
      <c s="51" r="A32"/>
      <c s="19" r="B32"/>
      <c s="76" r="C32"/>
      <c s="76" r="D32"/>
      <c s="38" r="E32"/>
      <c s="38" r="F32"/>
      <c s="38" r="G32"/>
      <c s="38" r="H32"/>
      <c s="51" r="I32"/>
    </row>
    <row customHeight="1" r="33" ht="18.0">
      <c s="51" r="A33"/>
      <c s="34" r="B33">
        <v>5</v>
      </c>
      <c s="23" r="C33">
        <f>G28+3</f>
        <v>41692</v>
      </c>
      <c s="98" r="D33"/>
      <c s="63" r="E33"/>
      <c s="47" r="F33"/>
      <c s="47" r="G33"/>
      <c s="47" r="H33"/>
      <c s="51" r="I33"/>
    </row>
    <row customHeight="1" r="34" ht="18.0">
      <c s="51" r="A34"/>
      <c s="75" r="B34"/>
      <c t="s" s="84" r="C34">
        <v>33</v>
      </c>
      <c s="59" r="D34">
        <f>ROUND(((0.75*G5)/'Introductory Microcycle'!G6),0)*'Introductory Microcycle'!G6</f>
        <v>320</v>
      </c>
      <c s="63" r="E34"/>
      <c s="47" r="F34"/>
      <c s="47" r="G34"/>
      <c s="47" r="H34"/>
      <c s="51" r="I34"/>
    </row>
    <row customHeight="1" r="35" ht="18.0">
      <c s="51" r="A35"/>
      <c s="75" r="B35"/>
      <c t="s" s="25" r="C35">
        <v>42</v>
      </c>
      <c s="72" r="D35">
        <f>ROUND(((0.85*G5)/'Introductory Microcycle'!G6),0)*'Introductory Microcycle'!G6</f>
        <v>360</v>
      </c>
      <c s="63" r="E35"/>
      <c s="47" r="F35"/>
      <c s="47" r="G35"/>
      <c s="47" r="H35"/>
      <c s="51" r="I35"/>
    </row>
    <row customHeight="1" r="36" ht="18.0">
      <c s="51" r="A36"/>
      <c s="19" r="B36"/>
      <c s="76" r="C36"/>
      <c s="76" r="D36"/>
      <c s="19" r="E36"/>
      <c s="19" r="F36"/>
      <c s="19" r="G36"/>
      <c s="19" r="H36"/>
      <c s="51" r="I36"/>
    </row>
    <row customHeight="1" r="37" ht="18.0">
      <c s="51" r="A37"/>
      <c s="34" r="B37">
        <v>6</v>
      </c>
      <c s="101" r="C37">
        <f>G28+7</f>
        <v>41696</v>
      </c>
      <c s="23" r="D37"/>
      <c t="str" s="18" r="E37">
        <f>CONCATENATE("TEST 1RM - Aim for ",IF(('Introductory Microcycle'!G6=5),"25-45lbs","10-20kg")," more weight")</f>
        <v>TEST 1RM - Aim for 25-45lbs more weight</v>
      </c>
      <c s="18" r="F37"/>
      <c s="18" r="G37"/>
      <c s="18" r="H37"/>
      <c s="74" r="I37"/>
    </row>
    <row customHeight="1" r="38" ht="18.0">
      <c s="51" r="A38"/>
      <c s="75" r="B38"/>
      <c s="21" r="C38"/>
      <c s="21" r="D38"/>
      <c s="18" r="E38"/>
      <c s="18" r="F38"/>
      <c s="18" r="G38"/>
      <c s="18" r="H38"/>
      <c s="74" r="I38"/>
    </row>
    <row customHeight="1" r="39" ht="18.0">
      <c s="51" r="A39"/>
      <c s="51" r="B39"/>
      <c s="5" r="C39"/>
      <c s="5" r="D39"/>
      <c s="5" r="E39"/>
      <c s="5" r="F39"/>
      <c s="5" r="G39"/>
      <c s="5" r="H39"/>
      <c s="51" r="I39"/>
    </row>
    <row customHeight="1" r="40" ht="18.0">
      <c s="51" r="A40"/>
      <c s="91" r="B40"/>
      <c t="s" s="20" r="C40">
        <v>13</v>
      </c>
      <c s="20" r="D40"/>
      <c s="20" r="E40"/>
      <c t="s" s="20" r="F40">
        <v>14</v>
      </c>
      <c s="20" r="G40"/>
      <c s="20" r="H40"/>
      <c s="31" r="I40"/>
    </row>
    <row customHeight="1" r="41" ht="18.0">
      <c s="51" r="A41"/>
      <c s="91" r="B41"/>
      <c s="20" r="C41"/>
      <c s="20" r="D41"/>
      <c s="20" r="E41"/>
      <c s="20" r="F41"/>
      <c s="20" r="G41"/>
      <c s="20" r="H41"/>
      <c s="31" r="I41"/>
    </row>
  </sheetData>
  <mergeCells count="24">
    <mergeCell ref="B2:G2"/>
    <mergeCell ref="C3:F3"/>
    <mergeCell ref="C5:F5"/>
    <mergeCell ref="G5:H5"/>
    <mergeCell ref="C6:F6"/>
    <mergeCell ref="G6:H6"/>
    <mergeCell ref="C8:D8"/>
    <mergeCell ref="E8:F8"/>
    <mergeCell ref="G8:H8"/>
    <mergeCell ref="C15:D15"/>
    <mergeCell ref="E15:F15"/>
    <mergeCell ref="G15:H15"/>
    <mergeCell ref="C22:D22"/>
    <mergeCell ref="E22:F22"/>
    <mergeCell ref="G22:H22"/>
    <mergeCell ref="C28:D28"/>
    <mergeCell ref="E28:F28"/>
    <mergeCell ref="G28:H28"/>
    <mergeCell ref="C33:D33"/>
    <mergeCell ref="C37:D37"/>
    <mergeCell ref="E37:H38"/>
    <mergeCell ref="C38:D38"/>
    <mergeCell ref="C40:E40"/>
    <mergeCell ref="F40:H40"/>
  </mergeCell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8.0" defaultRowHeight="12.75"/>
  <cols>
    <col min="1" customWidth="1" max="6" width="13.71"/>
  </cols>
  <sheetData>
    <row r="1">
      <c s="51" r="A1"/>
      <c s="51" r="B1"/>
      <c s="51" r="C1"/>
      <c s="51" r="D1"/>
      <c s="51" r="E1"/>
      <c s="51" r="F1"/>
    </row>
    <row r="2">
      <c s="51" r="A2"/>
      <c s="51" r="B2"/>
      <c s="51" r="C2"/>
      <c s="51" r="D2"/>
      <c s="51" r="E2"/>
      <c s="51" r="F2"/>
    </row>
    <row customHeight="1" r="3" ht="15.0">
      <c s="51" r="A3"/>
      <c t="s" s="69" r="B3">
        <v>43</v>
      </c>
      <c s="69" r="C3"/>
      <c s="69" r="D3"/>
      <c s="69" r="E3"/>
      <c s="69" r="F3"/>
    </row>
    <row customHeight="1" r="4" ht="15.0">
      <c s="51" r="A4"/>
      <c s="69" r="B4"/>
      <c s="69" r="C4"/>
      <c s="69" r="D4"/>
      <c s="69" r="E4"/>
      <c s="69" r="F4"/>
    </row>
    <row customHeight="1" r="5" ht="15.0">
      <c s="51" r="A5"/>
      <c t="s" s="71" r="B5">
        <v>44</v>
      </c>
      <c s="71" r="C5"/>
      <c t="s" s="69" r="D5">
        <v>45</v>
      </c>
      <c s="69" r="E5"/>
      <c s="69" r="F5"/>
    </row>
    <row customHeight="1" r="6" ht="15.0">
      <c s="51" r="A6"/>
      <c t="s" s="71" r="B6">
        <v>46</v>
      </c>
      <c s="71" r="C6"/>
      <c t="s" s="69" r="D6">
        <v>47</v>
      </c>
      <c s="69" r="E6"/>
      <c s="69" r="F6"/>
    </row>
    <row r="7">
      <c s="51" r="A7"/>
      <c s="51" r="B7"/>
      <c s="51" r="C7"/>
      <c s="51" r="D7"/>
      <c s="51" r="E7"/>
      <c s="51" r="F7"/>
    </row>
    <row r="8">
      <c s="51" r="A8"/>
      <c s="51" r="B8"/>
      <c s="51" r="C8"/>
      <c s="51" r="D8"/>
      <c s="51" r="E8"/>
      <c s="51" r="F8"/>
    </row>
    <row r="9">
      <c s="51" r="A9"/>
      <c s="51" r="B9"/>
      <c s="51" r="C9"/>
      <c s="51" r="D9"/>
      <c s="51" r="E9"/>
      <c s="51" r="F9"/>
    </row>
    <row r="10">
      <c s="51" r="A10"/>
      <c s="51" r="B10"/>
      <c s="51" r="C10"/>
      <c s="51" r="D10"/>
      <c s="51" r="E10"/>
      <c s="51" r="F10"/>
    </row>
    <row r="11">
      <c s="51" r="A11"/>
      <c s="51" r="B11"/>
      <c s="51" r="C11"/>
      <c s="51" r="D11"/>
      <c s="51" r="E11"/>
      <c s="51" r="F11"/>
    </row>
    <row r="12">
      <c s="51" r="A12"/>
      <c s="51" r="B12"/>
      <c s="51" r="C12"/>
      <c s="51" r="D12"/>
      <c s="51" r="E12"/>
      <c s="51" r="F12"/>
    </row>
    <row r="13">
      <c s="51" r="A13"/>
      <c s="51" r="B13"/>
      <c s="51" r="C13"/>
      <c s="51" r="D13"/>
      <c s="51" r="E13"/>
      <c s="51" r="F13"/>
    </row>
    <row r="14">
      <c s="51" r="A14"/>
      <c s="51" r="B14"/>
      <c s="51" r="C14"/>
      <c s="51" r="D14"/>
      <c s="51" r="E14"/>
      <c s="51" r="F14"/>
    </row>
    <row r="15">
      <c s="51" r="A15"/>
      <c s="51" r="B15"/>
      <c s="51" r="C15"/>
      <c s="51" r="D15"/>
      <c s="51" r="E15"/>
      <c s="51" r="F15"/>
    </row>
    <row r="16">
      <c s="51" r="A16"/>
      <c s="51" r="B16"/>
      <c s="51" r="C16"/>
      <c s="51" r="D16"/>
      <c s="51" r="E16"/>
      <c s="51" r="F16"/>
    </row>
    <row r="17">
      <c s="51" r="A17"/>
      <c s="51" r="B17"/>
      <c s="51" r="C17"/>
      <c s="51" r="D17"/>
      <c s="51" r="E17"/>
      <c s="51" r="F17"/>
    </row>
    <row r="18">
      <c s="51" r="A18"/>
      <c s="51" r="B18"/>
      <c s="51" r="C18"/>
      <c s="51" r="D18"/>
      <c s="51" r="E18"/>
      <c s="51" r="F18"/>
    </row>
    <row r="19">
      <c s="51" r="A19"/>
      <c s="51" r="B19"/>
      <c s="51" r="C19"/>
      <c s="51" r="D19"/>
      <c s="51" r="E19"/>
      <c s="51" r="F19"/>
    </row>
    <row r="20">
      <c s="51" r="A20"/>
      <c s="51" r="B20"/>
      <c s="51" r="C20"/>
      <c s="51" r="D20"/>
      <c s="51" r="E20"/>
      <c s="51" r="F20"/>
    </row>
  </sheetData>
  <mergeCells count="2">
    <mergeCell ref="B5:C5"/>
    <mergeCell ref="B6:C6"/>
  </mergeCells>
</worksheet>
</file>